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FiscalManagement/FC/Websites_writing/AFR Reporting Requirements/Tasks Ready for MH/"/>
    </mc:Choice>
  </mc:AlternateContent>
  <xr:revisionPtr revIDLastSave="0" documentId="13_ncr:1_{5B8B7BC6-5EE5-784B-884E-A1EA715483FC}" xr6:coauthVersionLast="47" xr6:coauthVersionMax="47" xr10:uidLastSave="{00000000-0000-0000-0000-000000000000}"/>
  <bookViews>
    <workbookView xWindow="6940" yWindow="2780" windowWidth="26500" windowHeight="20320" tabRatio="500" xr2:uid="{00000000-000D-0000-FFFF-FFFF00000000}"/>
  </bookViews>
  <sheets>
    <sheet name="Table of Contents" sheetId="8" r:id="rId1"/>
    <sheet name="Template" sheetId="2" r:id="rId2"/>
    <sheet name="Example - Template" sheetId="7" r:id="rId3"/>
    <sheet name="Example - Amort table" sheetId="6" r:id="rId4"/>
  </sheets>
  <definedNames>
    <definedName name="_xlnm.Print_Area" localSheetId="3">'Example - Amort table'!$A$1:$K$73</definedName>
    <definedName name="_xlnm.Print_Area" localSheetId="2">'Example - Template'!$A$2:$K$22</definedName>
    <definedName name="_xlnm.Print_Area" localSheetId="1">Template!$A$1:$K$22</definedName>
    <definedName name="TitleRegion1.A8.F11.1" localSheetId="2">'Example - Template'!$A$8</definedName>
    <definedName name="TitleRegion1.A8.F11.1" localSheetId="0">#REF!</definedName>
    <definedName name="TitleRegion1.A8.F11.1" localSheetId="1">Template!$A$8</definedName>
    <definedName name="TitleRegion1.A8.F11.1">#REF!</definedName>
    <definedName name="TitleRegion2.A12.M17.1" localSheetId="2">'Example - Template'!$A$10</definedName>
    <definedName name="TitleRegion2.A12.M17.1" localSheetId="0">#REF!</definedName>
    <definedName name="TitleRegion2.A12.M17.1" localSheetId="1">Template!$A$10</definedName>
    <definedName name="TitleRegion2.A12.M17.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C9" i="7"/>
  <c r="G11" i="7" s="1"/>
  <c r="G12" i="7" s="1"/>
  <c r="A12" i="7"/>
  <c r="A13" i="7" s="1"/>
  <c r="A14" i="7" s="1"/>
  <c r="A15" i="7" s="1"/>
  <c r="A16" i="7" s="1"/>
  <c r="A17" i="7" s="1"/>
  <c r="A18" i="7" s="1"/>
  <c r="A19" i="7" s="1"/>
  <c r="A20" i="7" s="1"/>
  <c r="B11" i="7"/>
  <c r="B12" i="7" s="1"/>
  <c r="B13" i="7" s="1"/>
  <c r="B14" i="7" s="1"/>
  <c r="B15" i="7" s="1"/>
  <c r="B16" i="7" s="1"/>
  <c r="B17" i="7" l="1"/>
  <c r="B18" i="7"/>
  <c r="B19" i="7" s="1"/>
  <c r="B20" i="7" s="1"/>
  <c r="G20" i="2" l="1"/>
  <c r="G18" i="2"/>
  <c r="G19" i="2" s="1"/>
  <c r="G15" i="2"/>
  <c r="G16" i="2" s="1"/>
  <c r="G14" i="2"/>
  <c r="G13" i="2"/>
  <c r="G11" i="2"/>
  <c r="G12" i="2" s="1"/>
  <c r="G17" i="2"/>
  <c r="C72" i="6" l="1"/>
  <c r="D72" i="6"/>
  <c r="E72" i="6"/>
  <c r="J72" i="6"/>
  <c r="B72" i="6"/>
  <c r="C59" i="6"/>
  <c r="D59" i="6"/>
  <c r="E59" i="6"/>
  <c r="J59" i="6"/>
  <c r="B59" i="6"/>
  <c r="C46" i="6"/>
  <c r="D46" i="6"/>
  <c r="E46" i="6"/>
  <c r="J46" i="6"/>
  <c r="B46" i="6"/>
  <c r="C33" i="6"/>
  <c r="D33" i="6"/>
  <c r="F9" i="7" s="1"/>
  <c r="G18" i="7" s="1"/>
  <c r="G19" i="7" s="1"/>
  <c r="E33" i="6"/>
  <c r="J33" i="6"/>
  <c r="B33" i="6"/>
  <c r="C20" i="6"/>
  <c r="G9" i="7" s="1"/>
  <c r="G15" i="7" s="1"/>
  <c r="G16" i="7" s="1"/>
  <c r="D20" i="6"/>
  <c r="D9" i="7" s="1"/>
  <c r="E20" i="6"/>
  <c r="I9" i="7" s="1"/>
  <c r="G17" i="7" s="1"/>
  <c r="J20" i="6"/>
  <c r="J9" i="7" s="1"/>
  <c r="G20" i="7" s="1"/>
  <c r="B20" i="6"/>
  <c r="G14" i="7" l="1"/>
  <c r="E9" i="7"/>
  <c r="G13" i="7"/>
  <c r="A12" i="2"/>
  <c r="A13" i="2" s="1"/>
  <c r="A14" i="2" s="1"/>
  <c r="A15" i="2" s="1"/>
  <c r="A16" i="2" s="1"/>
  <c r="A17" i="2" s="1"/>
  <c r="A18" i="2" s="1"/>
  <c r="A19" i="2" s="1"/>
  <c r="A20" i="2" s="1"/>
  <c r="B11" i="2"/>
  <c r="B12" i="2" s="1"/>
  <c r="B13" i="2" s="1"/>
  <c r="B14" i="2" s="1"/>
  <c r="B15" i="2" s="1"/>
  <c r="B16" i="2" s="1"/>
  <c r="B7" i="7" l="1"/>
  <c r="B18" i="2"/>
  <c r="B19" i="2" s="1"/>
  <c r="B20" i="2" s="1"/>
  <c r="B17" i="2"/>
  <c r="B7" i="2" l="1"/>
</calcChain>
</file>

<file path=xl/sharedStrings.xml><?xml version="1.0" encoding="utf-8"?>
<sst xmlns="http://schemas.openxmlformats.org/spreadsheetml/2006/main" count="185" uniqueCount="74">
  <si>
    <t>FUND</t>
  </si>
  <si>
    <t>Batch Agency</t>
  </si>
  <si>
    <t>Financial Agency</t>
  </si>
  <si>
    <t>Batch Date</t>
  </si>
  <si>
    <t>Prepared by</t>
  </si>
  <si>
    <t>Batch Type</t>
  </si>
  <si>
    <t>Entered by</t>
  </si>
  <si>
    <t>Batch Number</t>
  </si>
  <si>
    <t>Current Doc. No.</t>
  </si>
  <si>
    <t>Edit Mode</t>
  </si>
  <si>
    <t>Effective Date</t>
  </si>
  <si>
    <t>Batch Amount</t>
  </si>
  <si>
    <t>Beginning Balance</t>
  </si>
  <si>
    <t>Additions</t>
  </si>
  <si>
    <t>Reductions</t>
  </si>
  <si>
    <t>Ending Balance</t>
  </si>
  <si>
    <t>Amounts Due Within One Year</t>
  </si>
  <si>
    <t>Interest Income</t>
  </si>
  <si>
    <t>Accrued Interest</t>
  </si>
  <si>
    <t>Doc Sfx</t>
  </si>
  <si>
    <t>Fin. 
Agy.</t>
  </si>
  <si>
    <t>TRANS 
CODE</t>
  </si>
  <si>
    <t>PCA</t>
  </si>
  <si>
    <t>AY</t>
  </si>
  <si>
    <t>COMP 
OBJ</t>
  </si>
  <si>
    <t>AMOUNT</t>
  </si>
  <si>
    <t>R</t>
  </si>
  <si>
    <t>GL 
ACCT</t>
  </si>
  <si>
    <t>DESCRIPTIONS</t>
  </si>
  <si>
    <t>xxxxx</t>
  </si>
  <si>
    <t>CY</t>
  </si>
  <si>
    <t>blank</t>
  </si>
  <si>
    <t>3XXX</t>
  </si>
  <si>
    <t>Adjust for Accrued Interest Receivable</t>
  </si>
  <si>
    <t>End of Worksheet</t>
  </si>
  <si>
    <t>Cash</t>
  </si>
  <si>
    <t>NPV</t>
  </si>
  <si>
    <t>Month</t>
  </si>
  <si>
    <t>Rate</t>
  </si>
  <si>
    <t>Payment</t>
  </si>
  <si>
    <t xml:space="preserve">Interest </t>
  </si>
  <si>
    <t>Accrued Interest Accumulation</t>
  </si>
  <si>
    <t>Current Receivable</t>
  </si>
  <si>
    <t>Non-Current Receivable</t>
  </si>
  <si>
    <t xml:space="preserve">Month/Year  </t>
  </si>
  <si>
    <t xml:space="preserve">Totals </t>
  </si>
  <si>
    <t>Start Value</t>
  </si>
  <si>
    <t>N/A</t>
  </si>
  <si>
    <t>Amortization of Deferred Inflow</t>
  </si>
  <si>
    <t>TABLE OF CONTENTS</t>
  </si>
  <si>
    <t>Template</t>
  </si>
  <si>
    <t>Example - Template</t>
  </si>
  <si>
    <t>Example - Amortization Table</t>
  </si>
  <si>
    <t>Record NC PPP Installment Receivable</t>
  </si>
  <si>
    <r>
      <t xml:space="preserve">Comp Object used in suffix number 006:
</t>
    </r>
    <r>
      <rPr>
        <sz val="12"/>
        <rFont val="Arial"/>
        <family val="2"/>
      </rPr>
      <t>3476 - Interest on Leases/PPP</t>
    </r>
  </si>
  <si>
    <t>Record CL PPP Installment Receivable due in 1 Yr.</t>
  </si>
  <si>
    <t>Reverse CL from NC PPP Installment Receivable</t>
  </si>
  <si>
    <r>
      <t xml:space="preserve">GL accounts:
</t>
    </r>
    <r>
      <rPr>
        <sz val="12"/>
        <rFont val="Arial"/>
        <family val="2"/>
      </rPr>
      <t xml:space="preserve">0291 - CA PPP Installment Receivable
0491 - NC PPP Installment Receivable
1490 - Deferred Inflow of Resources - PPP
0201 - Other Interest Receivable
</t>
    </r>
  </si>
  <si>
    <t>PPP Installment Amortization Example</t>
  </si>
  <si>
    <t>PPP Installment Receivable Reduction</t>
  </si>
  <si>
    <t>PPP Installment Receivable</t>
  </si>
  <si>
    <r>
      <t xml:space="preserve">GL accounts:
</t>
    </r>
    <r>
      <rPr>
        <sz val="12"/>
        <rFont val="Arial"/>
        <family val="2"/>
      </rPr>
      <t>0291 - CA PPP Installment Receivable
0491 - NC PPP Installment Receivable
1490 - Deferred Inflow of Resources - PPP
0201 - Other Interest Receivable</t>
    </r>
  </si>
  <si>
    <t xml:space="preserve">AFR Data Entry Template - Record PPP Installment Receivable in USAS </t>
  </si>
  <si>
    <t>Record Deferred Inflow – PPP</t>
  </si>
  <si>
    <t>Reclass Receivable  – PPP Installment</t>
  </si>
  <si>
    <t>Reclass Receivable reduction – PPP Installment</t>
  </si>
  <si>
    <t>Reclass Interest revenue  – PPP Installment Receivable</t>
  </si>
  <si>
    <t>Record Interest revenue  – PPP Installment Receivable</t>
  </si>
  <si>
    <t>Record Amortization Deferred Inflow  – PPP</t>
  </si>
  <si>
    <t>Record Deferred Inflow  – PPP</t>
  </si>
  <si>
    <t>Reclass Receivable reduction  – PPP Installment</t>
  </si>
  <si>
    <t>AFR Data Entry Template – Record PPP Installment Receivable in USAS</t>
  </si>
  <si>
    <t>Deferred Inflow of Resources – Amortization</t>
  </si>
  <si>
    <t>Deferred Inflow of Resources – PPP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</si>
</sst>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000"/>
    <numFmt numFmtId="166" formatCode="00000"/>
    <numFmt numFmtId="167" formatCode="00"/>
  </numFmts>
  <fonts count="15">
    <font>
      <sz val="8.25"/>
      <name val="Microsoft Sans Serif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25"/>
      <name val="Microsoft Sans Serif"/>
      <family val="2"/>
    </font>
    <font>
      <sz val="10"/>
      <name val="Helv"/>
    </font>
    <font>
      <b/>
      <sz val="12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8.25"/>
      <name val="Microsoft Sans Serif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>
      <alignment vertical="top"/>
      <protection locked="0"/>
    </xf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4" borderId="0" applyNumberFormat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67">
    <xf numFmtId="0" fontId="0" fillId="0" borderId="0" xfId="0">
      <alignment vertical="top"/>
      <protection locked="0"/>
    </xf>
    <xf numFmtId="0" fontId="7" fillId="0" borderId="0" xfId="1" applyFont="1"/>
    <xf numFmtId="0" fontId="7" fillId="0" borderId="0" xfId="1" applyFont="1" applyAlignment="1">
      <alignment horizontal="center"/>
    </xf>
    <xf numFmtId="0" fontId="6" fillId="0" borderId="0" xfId="1" applyFont="1"/>
    <xf numFmtId="0" fontId="6" fillId="0" borderId="5" xfId="1" applyFont="1" applyBorder="1" applyAlignment="1">
      <alignment horizontal="center"/>
    </xf>
    <xf numFmtId="0" fontId="6" fillId="0" borderId="5" xfId="1" applyFont="1" applyBorder="1" applyAlignment="1">
      <alignment horizontal="center" wrapText="1"/>
    </xf>
    <xf numFmtId="0" fontId="7" fillId="0" borderId="6" xfId="1" applyFont="1" applyBorder="1" applyAlignment="1">
      <alignment horizontal="center"/>
    </xf>
    <xf numFmtId="43" fontId="7" fillId="2" borderId="7" xfId="2" applyFont="1" applyFill="1" applyBorder="1" applyAlignment="1" applyProtection="1">
      <protection locked="0"/>
    </xf>
    <xf numFmtId="8" fontId="7" fillId="2" borderId="8" xfId="2" applyNumberFormat="1" applyFont="1" applyFill="1" applyBorder="1" applyAlignment="1" applyProtection="1">
      <protection locked="0"/>
    </xf>
    <xf numFmtId="43" fontId="7" fillId="2" borderId="9" xfId="2" applyFont="1" applyFill="1" applyBorder="1" applyAlignment="1" applyProtection="1">
      <protection locked="0"/>
    </xf>
    <xf numFmtId="43" fontId="7" fillId="0" borderId="10" xfId="2" applyFont="1" applyBorder="1" applyAlignment="1">
      <alignment horizontal="right"/>
    </xf>
    <xf numFmtId="43" fontId="7" fillId="2" borderId="6" xfId="2" applyFont="1" applyFill="1" applyBorder="1" applyAlignment="1">
      <alignment horizontal="right"/>
    </xf>
    <xf numFmtId="43" fontId="7" fillId="0" borderId="0" xfId="1" applyNumberFormat="1" applyFont="1"/>
    <xf numFmtId="0" fontId="6" fillId="0" borderId="12" xfId="1" applyFont="1" applyBorder="1" applyAlignment="1">
      <alignment horizontal="center"/>
    </xf>
    <xf numFmtId="0" fontId="6" fillId="0" borderId="13" xfId="1" applyFont="1" applyBorder="1" applyAlignment="1">
      <alignment horizontal="center" wrapText="1"/>
    </xf>
    <xf numFmtId="40" fontId="6" fillId="0" borderId="5" xfId="1" applyNumberFormat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164" fontId="6" fillId="0" borderId="13" xfId="1" applyNumberFormat="1" applyFont="1" applyBorder="1" applyAlignment="1">
      <alignment horizontal="center"/>
    </xf>
    <xf numFmtId="164" fontId="6" fillId="0" borderId="5" xfId="1" applyNumberFormat="1" applyFont="1" applyBorder="1" applyAlignment="1">
      <alignment horizontal="center"/>
    </xf>
    <xf numFmtId="165" fontId="7" fillId="3" borderId="6" xfId="1" applyNumberFormat="1" applyFont="1" applyFill="1" applyBorder="1" applyAlignment="1" applyProtection="1">
      <alignment horizontal="center"/>
      <protection locked="0"/>
    </xf>
    <xf numFmtId="165" fontId="7" fillId="0" borderId="6" xfId="1" applyNumberFormat="1" applyFont="1" applyBorder="1" applyAlignment="1">
      <alignment horizontal="center"/>
    </xf>
    <xf numFmtId="166" fontId="7" fillId="0" borderId="6" xfId="1" applyNumberFormat="1" applyFont="1" applyBorder="1" applyAlignment="1">
      <alignment horizontal="center"/>
    </xf>
    <xf numFmtId="164" fontId="7" fillId="0" borderId="11" xfId="1" applyNumberFormat="1" applyFont="1" applyBorder="1" applyAlignment="1">
      <alignment horizontal="center"/>
    </xf>
    <xf numFmtId="164" fontId="7" fillId="2" borderId="10" xfId="1" applyNumberFormat="1" applyFont="1" applyFill="1" applyBorder="1" applyAlignment="1" applyProtection="1">
      <alignment horizontal="center"/>
      <protection locked="0"/>
    </xf>
    <xf numFmtId="0" fontId="7" fillId="0" borderId="11" xfId="1" applyFont="1" applyBorder="1" applyAlignment="1">
      <alignment horizontal="left"/>
    </xf>
    <xf numFmtId="43" fontId="7" fillId="0" borderId="6" xfId="1" applyNumberFormat="1" applyFont="1" applyBorder="1" applyAlignment="1">
      <alignment horizontal="right"/>
    </xf>
    <xf numFmtId="165" fontId="7" fillId="0" borderId="6" xfId="1" applyNumberFormat="1" applyFont="1" applyBorder="1" applyAlignment="1" applyProtection="1">
      <alignment horizontal="center"/>
      <protection locked="0"/>
    </xf>
    <xf numFmtId="167" fontId="7" fillId="0" borderId="6" xfId="1" applyNumberFormat="1" applyFont="1" applyBorder="1" applyAlignment="1">
      <alignment horizontal="center"/>
    </xf>
    <xf numFmtId="0" fontId="7" fillId="0" borderId="6" xfId="1" applyFont="1" applyBorder="1" applyAlignment="1" applyProtection="1">
      <alignment horizontal="center"/>
      <protection locked="0"/>
    </xf>
    <xf numFmtId="164" fontId="7" fillId="0" borderId="10" xfId="1" applyNumberFormat="1" applyFont="1" applyBorder="1" applyAlignment="1" applyProtection="1">
      <alignment horizontal="center"/>
      <protection locked="0"/>
    </xf>
    <xf numFmtId="0" fontId="7" fillId="0" borderId="6" xfId="1" applyFont="1" applyBorder="1" applyAlignment="1">
      <alignment horizontal="left"/>
    </xf>
    <xf numFmtId="0" fontId="1" fillId="0" borderId="0" xfId="10"/>
    <xf numFmtId="0" fontId="11" fillId="0" borderId="0" xfId="11" applyFont="1"/>
    <xf numFmtId="0" fontId="7" fillId="0" borderId="0" xfId="0" applyFont="1">
      <alignment vertical="top"/>
      <protection locked="0"/>
    </xf>
    <xf numFmtId="0" fontId="6" fillId="0" borderId="0" xfId="0" applyFont="1">
      <alignment vertical="top"/>
      <protection locked="0"/>
    </xf>
    <xf numFmtId="43" fontId="7" fillId="0" borderId="0" xfId="7" applyFont="1" applyFill="1" applyBorder="1" applyAlignment="1" applyProtection="1">
      <alignment vertical="top"/>
      <protection locked="0"/>
    </xf>
    <xf numFmtId="0" fontId="12" fillId="0" borderId="0" xfId="10" applyFont="1"/>
    <xf numFmtId="0" fontId="13" fillId="0" borderId="0" xfId="10" applyFont="1"/>
    <xf numFmtId="0" fontId="7" fillId="0" borderId="0" xfId="0" applyFont="1" applyAlignment="1">
      <alignment horizontal="right" vertical="top"/>
      <protection locked="0"/>
    </xf>
    <xf numFmtId="0" fontId="6" fillId="5" borderId="0" xfId="0" applyFont="1" applyFill="1" applyAlignment="1">
      <alignment horizontal="right" vertical="top"/>
      <protection locked="0"/>
    </xf>
    <xf numFmtId="4" fontId="6" fillId="0" borderId="0" xfId="0" applyNumberFormat="1" applyFont="1">
      <alignment vertical="top"/>
      <protection locked="0"/>
    </xf>
    <xf numFmtId="4" fontId="7" fillId="0" borderId="0" xfId="8" applyNumberFormat="1" applyFont="1" applyFill="1" applyBorder="1" applyAlignment="1" applyProtection="1">
      <alignment horizontal="right" vertical="top"/>
      <protection locked="0"/>
    </xf>
    <xf numFmtId="4" fontId="6" fillId="5" borderId="0" xfId="8" applyNumberFormat="1" applyFont="1" applyFill="1" applyBorder="1" applyAlignment="1" applyProtection="1">
      <alignment horizontal="right" vertical="top"/>
      <protection locked="0"/>
    </xf>
    <xf numFmtId="4" fontId="7" fillId="6" borderId="0" xfId="8" applyNumberFormat="1" applyFont="1" applyFill="1" applyBorder="1" applyAlignment="1" applyProtection="1">
      <alignment horizontal="right" vertical="top"/>
      <protection locked="0"/>
    </xf>
    <xf numFmtId="0" fontId="7" fillId="6" borderId="0" xfId="0" applyFont="1" applyFill="1">
      <alignment vertical="top"/>
      <protection locked="0"/>
    </xf>
    <xf numFmtId="0" fontId="6" fillId="6" borderId="0" xfId="0" applyFont="1" applyFill="1">
      <alignment vertical="top"/>
      <protection locked="0"/>
    </xf>
    <xf numFmtId="9" fontId="6" fillId="6" borderId="0" xfId="0" applyNumberFormat="1" applyFont="1" applyFill="1">
      <alignment vertical="top"/>
      <protection locked="0"/>
    </xf>
    <xf numFmtId="4" fontId="6" fillId="6" borderId="0" xfId="0" applyNumberFormat="1" applyFont="1" applyFill="1">
      <alignment vertical="top"/>
      <protection locked="0"/>
    </xf>
    <xf numFmtId="0" fontId="6" fillId="0" borderId="0" xfId="0" applyFont="1" applyAlignment="1">
      <alignment vertical="top" wrapText="1"/>
      <protection locked="0"/>
    </xf>
    <xf numFmtId="43" fontId="7" fillId="2" borderId="9" xfId="2" applyFont="1" applyFill="1" applyBorder="1" applyAlignment="1" applyProtection="1"/>
    <xf numFmtId="17" fontId="7" fillId="6" borderId="0" xfId="0" applyNumberFormat="1" applyFont="1" applyFill="1" applyAlignment="1">
      <alignment horizontal="right" vertical="top"/>
      <protection locked="0"/>
    </xf>
    <xf numFmtId="17" fontId="7" fillId="0" borderId="0" xfId="0" applyNumberFormat="1" applyFont="1" applyAlignment="1">
      <alignment horizontal="right" vertical="top"/>
      <protection locked="0"/>
    </xf>
    <xf numFmtId="0" fontId="7" fillId="0" borderId="14" xfId="1" applyFont="1" applyBorder="1" applyAlignment="1">
      <alignment horizontal="left"/>
    </xf>
    <xf numFmtId="0" fontId="8" fillId="0" borderId="0" xfId="0" applyFont="1">
      <alignment vertical="top"/>
      <protection locked="0"/>
    </xf>
    <xf numFmtId="0" fontId="7" fillId="6" borderId="0" xfId="0" applyFont="1" applyFill="1" applyAlignment="1">
      <alignment horizontal="center" vertical="top"/>
      <protection locked="0"/>
    </xf>
    <xf numFmtId="0" fontId="7" fillId="0" borderId="0" xfId="0" applyFont="1" applyAlignment="1">
      <alignment horizontal="center" vertical="top"/>
      <protection locked="0"/>
    </xf>
    <xf numFmtId="0" fontId="7" fillId="2" borderId="2" xfId="1" applyFont="1" applyFill="1" applyBorder="1" applyAlignment="1" applyProtection="1">
      <alignment horizontal="center"/>
      <protection locked="0"/>
    </xf>
    <xf numFmtId="0" fontId="6" fillId="0" borderId="0" xfId="1" applyFont="1" applyAlignment="1">
      <alignment horizontal="center"/>
    </xf>
    <xf numFmtId="0" fontId="7" fillId="2" borderId="1" xfId="1" applyFont="1" applyFill="1" applyBorder="1" applyAlignment="1" applyProtection="1">
      <alignment horizontal="center"/>
      <protection locked="0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top" wrapText="1"/>
    </xf>
    <xf numFmtId="0" fontId="8" fillId="0" borderId="0" xfId="1" applyFont="1" applyAlignment="1">
      <alignment horizontal="center"/>
    </xf>
    <xf numFmtId="44" fontId="7" fillId="3" borderId="3" xfId="1" applyNumberFormat="1" applyFont="1" applyFill="1" applyBorder="1" applyAlignment="1" applyProtection="1">
      <alignment horizontal="center"/>
      <protection locked="0"/>
    </xf>
    <xf numFmtId="0" fontId="7" fillId="0" borderId="4" xfId="1" applyFont="1" applyBorder="1" applyAlignment="1">
      <alignment horizontal="left"/>
    </xf>
    <xf numFmtId="0" fontId="6" fillId="0" borderId="0" xfId="1" applyFont="1" applyAlignment="1">
      <alignment horizontal="left" wrapText="1"/>
    </xf>
    <xf numFmtId="0" fontId="6" fillId="5" borderId="0" xfId="0" applyFont="1" applyFill="1" applyAlignment="1">
      <alignment horizontal="center" wrapText="1"/>
      <protection locked="0"/>
    </xf>
    <xf numFmtId="0" fontId="14" fillId="5" borderId="0" xfId="9" applyFont="1" applyFill="1" applyBorder="1" applyAlignment="1" applyProtection="1">
      <alignment horizontal="center" vertical="center"/>
      <protection locked="0"/>
    </xf>
  </cellXfs>
  <cellStyles count="12">
    <cellStyle name="20% - Accent1" xfId="9" builtinId="30"/>
    <cellStyle name="Comma" xfId="7" builtinId="3"/>
    <cellStyle name="Comma 2" xfId="2" xr:uid="{7220B323-E6E6-43E9-A6B9-897A31427CAB}"/>
    <cellStyle name="Comma 3" xfId="4" xr:uid="{B04D5CE6-E794-475C-A37F-C3F4EF45F7DD}"/>
    <cellStyle name="Currency" xfId="8" builtinId="4"/>
    <cellStyle name="Currency 2" xfId="5" xr:uid="{2D597FFF-5907-4F51-95E2-6A9E3BEBCADE}"/>
    <cellStyle name="Hyperlink 2" xfId="11" xr:uid="{227361B8-C4C8-4D2C-B341-DCAA68FAFC5E}"/>
    <cellStyle name="Normal" xfId="0" builtinId="0"/>
    <cellStyle name="Normal 2" xfId="1" xr:uid="{54BEA480-2EC6-4A76-9DC1-8309B6EF4A7D}"/>
    <cellStyle name="Normal 3" xfId="3" xr:uid="{E58B6209-97B3-420C-AA23-E29CFD8CD6B7}"/>
    <cellStyle name="Normal 4" xfId="6" xr:uid="{A8C1D93E-46C8-41E6-829D-D5C4380AEE77}"/>
    <cellStyle name="Normal 5" xfId="10" xr:uid="{70BDE7FC-1C0A-4C93-ABAD-B5AF195E464E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E1B96-1665-4586-A24B-420FE4DF5388}">
  <dimension ref="A1:A4"/>
  <sheetViews>
    <sheetView tabSelected="1" workbookViewId="0">
      <selection activeCell="A5" sqref="A5:XFD5"/>
    </sheetView>
  </sheetViews>
  <sheetFormatPr baseColWidth="10" defaultColWidth="0" defaultRowHeight="15" zeroHeight="1"/>
  <cols>
    <col min="1" max="1" width="50" style="31" customWidth="1"/>
    <col min="2" max="16384" width="9" style="31" hidden="1"/>
  </cols>
  <sheetData>
    <row r="1" spans="1:1" ht="18">
      <c r="A1" s="37" t="s">
        <v>49</v>
      </c>
    </row>
    <row r="2" spans="1:1" s="36" customFormat="1" ht="16">
      <c r="A2" s="32" t="s">
        <v>50</v>
      </c>
    </row>
    <row r="3" spans="1:1" s="36" customFormat="1" ht="16">
      <c r="A3" s="32" t="s">
        <v>51</v>
      </c>
    </row>
    <row r="4" spans="1:1" s="36" customFormat="1" ht="16">
      <c r="A4" s="32" t="s">
        <v>52</v>
      </c>
    </row>
  </sheetData>
  <hyperlinks>
    <hyperlink ref="A2" location="Template!A1" display="Template" xr:uid="{EE071CE7-E5F5-465C-BF33-74C1E4559943}"/>
    <hyperlink ref="A3" location="'Example - Template'!A1" display="'Example - Template" xr:uid="{6BAF58B1-0321-4A74-9225-5929EC49FAA7}"/>
    <hyperlink ref="A4" location="'Example - Amort table'!A1" display="Example - Amortization Table" xr:uid="{B7EC55A3-D5B0-4F38-81AE-0647CAC2CFFC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DFD63-639C-48F3-AB90-6B57B135C807}">
  <sheetPr>
    <pageSetUpPr fitToPage="1"/>
  </sheetPr>
  <dimension ref="A1:XFD1048576"/>
  <sheetViews>
    <sheetView zoomScale="96" zoomScaleNormal="96" zoomScaleSheetLayoutView="75" workbookViewId="0">
      <selection activeCell="K20" sqref="K20"/>
    </sheetView>
  </sheetViews>
  <sheetFormatPr baseColWidth="10" defaultColWidth="0" defaultRowHeight="16" zeroHeight="1"/>
  <cols>
    <col min="1" max="1" width="30.5" style="1" customWidth="1"/>
    <col min="2" max="2" width="16.75" style="1" customWidth="1"/>
    <col min="3" max="3" width="17.75" style="1" customWidth="1"/>
    <col min="4" max="4" width="20.25" style="1" customWidth="1"/>
    <col min="5" max="5" width="15.75" style="1" customWidth="1"/>
    <col min="6" max="6" width="22.75" style="1" bestFit="1" customWidth="1"/>
    <col min="7" max="7" width="30.25" style="1" customWidth="1"/>
    <col min="8" max="8" width="8.75" style="1" customWidth="1"/>
    <col min="9" max="9" width="15.75" style="1" customWidth="1"/>
    <col min="10" max="10" width="23.5" style="1" customWidth="1"/>
    <col min="11" max="11" width="82" style="1" customWidth="1"/>
    <col min="12" max="22" width="16" style="1" hidden="1" customWidth="1"/>
    <col min="23" max="16376" width="2.5" style="1" hidden="1"/>
    <col min="16377" max="16377" width="17" style="1" hidden="1"/>
    <col min="16378" max="16378" width="16.5" style="1" hidden="1"/>
    <col min="16379" max="16379" width="42.5" style="1" hidden="1"/>
    <col min="16380" max="16380" width="39.25" style="1" hidden="1"/>
    <col min="16381" max="16381" width="38" style="1" hidden="1"/>
    <col min="16382" max="16382" width="16" style="1" hidden="1"/>
    <col min="16383" max="16383" width="16.25" style="1" hidden="1"/>
    <col min="16384" max="16384" width="58.25" style="1" hidden="1"/>
  </cols>
  <sheetData>
    <row r="1" spans="1:11">
      <c r="A1" s="57" t="s">
        <v>62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>
      <c r="A2" s="3" t="s">
        <v>1</v>
      </c>
      <c r="B2" s="58"/>
      <c r="C2" s="58"/>
      <c r="D2" s="58"/>
      <c r="E2" s="58"/>
      <c r="F2" s="58"/>
      <c r="G2" s="3" t="s">
        <v>2</v>
      </c>
      <c r="H2" s="58"/>
      <c r="I2" s="58"/>
      <c r="J2" s="58"/>
      <c r="K2" s="58"/>
    </row>
    <row r="3" spans="1:11">
      <c r="A3" s="3" t="s">
        <v>3</v>
      </c>
      <c r="B3" s="56"/>
      <c r="C3" s="56"/>
      <c r="D3" s="56"/>
      <c r="E3" s="56"/>
      <c r="F3" s="56"/>
      <c r="G3" s="3" t="s">
        <v>4</v>
      </c>
      <c r="H3" s="56"/>
      <c r="I3" s="56"/>
      <c r="J3" s="56"/>
      <c r="K3" s="56"/>
    </row>
    <row r="4" spans="1:11">
      <c r="A4" s="3" t="s">
        <v>5</v>
      </c>
      <c r="B4" s="56"/>
      <c r="C4" s="56"/>
      <c r="D4" s="56"/>
      <c r="E4" s="56"/>
      <c r="F4" s="56"/>
      <c r="G4" s="3" t="s">
        <v>6</v>
      </c>
      <c r="H4" s="56"/>
      <c r="I4" s="56"/>
      <c r="J4" s="56"/>
      <c r="K4" s="56"/>
    </row>
    <row r="5" spans="1:11">
      <c r="A5" s="3" t="s">
        <v>7</v>
      </c>
      <c r="B5" s="56"/>
      <c r="C5" s="56"/>
      <c r="D5" s="56"/>
      <c r="E5" s="56"/>
      <c r="F5" s="56"/>
      <c r="G5" s="3" t="s">
        <v>8</v>
      </c>
      <c r="H5" s="56"/>
      <c r="I5" s="56"/>
      <c r="J5" s="56"/>
      <c r="K5" s="56"/>
    </row>
    <row r="6" spans="1:11">
      <c r="A6" s="3" t="s">
        <v>9</v>
      </c>
      <c r="B6" s="56"/>
      <c r="C6" s="56"/>
      <c r="D6" s="56"/>
      <c r="E6" s="56"/>
      <c r="F6" s="56"/>
      <c r="G6" s="3" t="s">
        <v>10</v>
      </c>
      <c r="H6" s="56"/>
      <c r="I6" s="56"/>
      <c r="J6" s="56"/>
      <c r="K6" s="56"/>
    </row>
    <row r="7" spans="1:11" ht="17" thickBot="1">
      <c r="A7" s="3" t="s">
        <v>11</v>
      </c>
      <c r="B7" s="62">
        <f>SUM(G11:G20)</f>
        <v>0</v>
      </c>
      <c r="C7" s="62"/>
      <c r="D7" s="62"/>
      <c r="E7" s="62"/>
      <c r="F7" s="62"/>
      <c r="H7" s="63"/>
      <c r="I7" s="63"/>
      <c r="J7" s="63"/>
      <c r="K7" s="63"/>
    </row>
    <row r="8" spans="1:11" ht="52" thickBot="1">
      <c r="A8" s="4"/>
      <c r="B8" s="5" t="s">
        <v>12</v>
      </c>
      <c r="C8" s="4" t="s">
        <v>13</v>
      </c>
      <c r="D8" s="4" t="s">
        <v>14</v>
      </c>
      <c r="E8" s="5" t="s">
        <v>15</v>
      </c>
      <c r="F8" s="5" t="s">
        <v>16</v>
      </c>
      <c r="G8" s="5" t="s">
        <v>17</v>
      </c>
      <c r="I8" s="5" t="s">
        <v>18</v>
      </c>
      <c r="J8" s="5" t="s">
        <v>48</v>
      </c>
    </row>
    <row r="9" spans="1:11" ht="17" thickBot="1">
      <c r="A9" s="6"/>
      <c r="B9" s="7"/>
      <c r="C9" s="8"/>
      <c r="D9" s="9"/>
      <c r="E9" s="49">
        <f>B9+C9-D9</f>
        <v>0</v>
      </c>
      <c r="F9" s="11"/>
      <c r="G9" s="11"/>
      <c r="I9" s="11"/>
      <c r="J9" s="11"/>
      <c r="K9" s="12"/>
    </row>
    <row r="10" spans="1:11" s="2" customFormat="1" ht="35" thickBot="1">
      <c r="A10" s="5" t="s">
        <v>19</v>
      </c>
      <c r="B10" s="5" t="s">
        <v>20</v>
      </c>
      <c r="C10" s="5" t="s">
        <v>21</v>
      </c>
      <c r="D10" s="13" t="s">
        <v>22</v>
      </c>
      <c r="E10" s="4" t="s">
        <v>23</v>
      </c>
      <c r="F10" s="14" t="s">
        <v>24</v>
      </c>
      <c r="G10" s="15" t="s">
        <v>25</v>
      </c>
      <c r="H10" s="16" t="s">
        <v>26</v>
      </c>
      <c r="I10" s="5" t="s">
        <v>27</v>
      </c>
      <c r="J10" s="17" t="s">
        <v>0</v>
      </c>
      <c r="K10" s="18" t="s">
        <v>28</v>
      </c>
    </row>
    <row r="11" spans="1:11">
      <c r="A11" s="19">
        <v>1</v>
      </c>
      <c r="B11" s="19">
        <f>H2</f>
        <v>0</v>
      </c>
      <c r="C11" s="20">
        <v>644</v>
      </c>
      <c r="D11" s="21">
        <v>99999</v>
      </c>
      <c r="E11" s="27" t="s">
        <v>30</v>
      </c>
      <c r="F11" s="6" t="s">
        <v>31</v>
      </c>
      <c r="G11" s="25">
        <f>C9</f>
        <v>0</v>
      </c>
      <c r="H11" s="20"/>
      <c r="I11" s="22">
        <v>491</v>
      </c>
      <c r="J11" s="23"/>
      <c r="K11" s="24" t="s">
        <v>53</v>
      </c>
    </row>
    <row r="12" spans="1:11">
      <c r="A12" s="19">
        <f>+A11+1</f>
        <v>2</v>
      </c>
      <c r="B12" s="19">
        <f>B11</f>
        <v>0</v>
      </c>
      <c r="C12" s="20">
        <v>645</v>
      </c>
      <c r="D12" s="21">
        <v>99999</v>
      </c>
      <c r="E12" s="27" t="s">
        <v>30</v>
      </c>
      <c r="F12" s="6" t="s">
        <v>31</v>
      </c>
      <c r="G12" s="25">
        <f>G11</f>
        <v>0</v>
      </c>
      <c r="H12" s="20"/>
      <c r="I12" s="22">
        <v>1490</v>
      </c>
      <c r="J12" s="23"/>
      <c r="K12" s="52" t="s">
        <v>63</v>
      </c>
    </row>
    <row r="13" spans="1:11">
      <c r="A13" s="26">
        <f t="shared" ref="A13:A20" si="0">+A12+1</f>
        <v>3</v>
      </c>
      <c r="B13" s="26">
        <f t="shared" ref="B13:B20" si="1">B12</f>
        <v>0</v>
      </c>
      <c r="C13" s="20">
        <v>630</v>
      </c>
      <c r="D13" s="21">
        <v>99999</v>
      </c>
      <c r="E13" s="27" t="s">
        <v>30</v>
      </c>
      <c r="F13" s="28" t="s">
        <v>32</v>
      </c>
      <c r="G13" s="25">
        <f>D9</f>
        <v>0</v>
      </c>
      <c r="H13" s="20"/>
      <c r="I13" s="22">
        <v>9999</v>
      </c>
      <c r="J13" s="29"/>
      <c r="K13" s="24" t="s">
        <v>64</v>
      </c>
    </row>
    <row r="14" spans="1:11">
      <c r="A14" s="26">
        <f t="shared" si="0"/>
        <v>4</v>
      </c>
      <c r="B14" s="26">
        <f t="shared" si="1"/>
        <v>0</v>
      </c>
      <c r="C14" s="20">
        <v>645</v>
      </c>
      <c r="D14" s="21">
        <v>99999</v>
      </c>
      <c r="E14" s="27" t="s">
        <v>30</v>
      </c>
      <c r="F14" s="6" t="s">
        <v>31</v>
      </c>
      <c r="G14" s="25">
        <f>D9</f>
        <v>0</v>
      </c>
      <c r="H14" s="20"/>
      <c r="I14" s="22">
        <v>491</v>
      </c>
      <c r="J14" s="29"/>
      <c r="K14" s="24" t="s">
        <v>65</v>
      </c>
    </row>
    <row r="15" spans="1:11">
      <c r="A15" s="26">
        <f t="shared" si="0"/>
        <v>5</v>
      </c>
      <c r="B15" s="26">
        <f t="shared" si="1"/>
        <v>0</v>
      </c>
      <c r="C15" s="20">
        <v>630</v>
      </c>
      <c r="D15" s="21">
        <v>99999</v>
      </c>
      <c r="E15" s="27" t="s">
        <v>30</v>
      </c>
      <c r="F15" s="28" t="s">
        <v>32</v>
      </c>
      <c r="G15" s="25">
        <f>G9</f>
        <v>0</v>
      </c>
      <c r="H15" s="20"/>
      <c r="I15" s="22">
        <v>9999</v>
      </c>
      <c r="J15" s="29"/>
      <c r="K15" s="24" t="s">
        <v>66</v>
      </c>
    </row>
    <row r="16" spans="1:11">
      <c r="A16" s="26">
        <f t="shared" si="0"/>
        <v>6</v>
      </c>
      <c r="B16" s="26">
        <f t="shared" si="1"/>
        <v>0</v>
      </c>
      <c r="C16" s="20">
        <v>631</v>
      </c>
      <c r="D16" s="21">
        <v>99999</v>
      </c>
      <c r="E16" s="27" t="s">
        <v>30</v>
      </c>
      <c r="F16" s="28">
        <v>3476</v>
      </c>
      <c r="G16" s="25">
        <f>G15</f>
        <v>0</v>
      </c>
      <c r="H16" s="20"/>
      <c r="I16" s="22">
        <v>9999</v>
      </c>
      <c r="J16" s="29"/>
      <c r="K16" s="30" t="s">
        <v>67</v>
      </c>
    </row>
    <row r="17" spans="1:11">
      <c r="A17" s="26">
        <f t="shared" si="0"/>
        <v>7</v>
      </c>
      <c r="B17" s="26">
        <f t="shared" si="1"/>
        <v>0</v>
      </c>
      <c r="C17" s="20">
        <v>631</v>
      </c>
      <c r="D17" s="21">
        <v>99999</v>
      </c>
      <c r="E17" s="27" t="s">
        <v>30</v>
      </c>
      <c r="F17" s="28" t="s">
        <v>32</v>
      </c>
      <c r="G17" s="25">
        <f>I9</f>
        <v>0</v>
      </c>
      <c r="H17" s="20"/>
      <c r="I17" s="22">
        <v>201</v>
      </c>
      <c r="J17" s="29"/>
      <c r="K17" s="30" t="s">
        <v>33</v>
      </c>
    </row>
    <row r="18" spans="1:11">
      <c r="A18" s="26">
        <f t="shared" si="0"/>
        <v>8</v>
      </c>
      <c r="B18" s="26">
        <f>B16</f>
        <v>0</v>
      </c>
      <c r="C18" s="20">
        <v>646</v>
      </c>
      <c r="D18" s="21">
        <v>99999</v>
      </c>
      <c r="E18" s="27" t="s">
        <v>30</v>
      </c>
      <c r="F18" s="6" t="s">
        <v>31</v>
      </c>
      <c r="G18" s="25">
        <f>F9</f>
        <v>0</v>
      </c>
      <c r="H18" s="20"/>
      <c r="I18" s="22">
        <v>291</v>
      </c>
      <c r="J18" s="29"/>
      <c r="K18" s="24" t="s">
        <v>55</v>
      </c>
    </row>
    <row r="19" spans="1:11">
      <c r="A19" s="26">
        <f t="shared" si="0"/>
        <v>9</v>
      </c>
      <c r="B19" s="26">
        <f t="shared" si="1"/>
        <v>0</v>
      </c>
      <c r="C19" s="20">
        <v>647</v>
      </c>
      <c r="D19" s="21">
        <v>99999</v>
      </c>
      <c r="E19" s="27" t="s">
        <v>30</v>
      </c>
      <c r="F19" s="6" t="s">
        <v>31</v>
      </c>
      <c r="G19" s="25">
        <f>G18</f>
        <v>0</v>
      </c>
      <c r="H19" s="20"/>
      <c r="I19" s="22">
        <v>491</v>
      </c>
      <c r="J19" s="29"/>
      <c r="K19" s="24" t="s">
        <v>56</v>
      </c>
    </row>
    <row r="20" spans="1:11">
      <c r="A20" s="26">
        <f t="shared" si="0"/>
        <v>10</v>
      </c>
      <c r="B20" s="26">
        <f t="shared" si="1"/>
        <v>0</v>
      </c>
      <c r="C20" s="20">
        <v>631</v>
      </c>
      <c r="D20" s="21">
        <v>99999</v>
      </c>
      <c r="E20" s="27" t="s">
        <v>30</v>
      </c>
      <c r="F20" s="28" t="s">
        <v>32</v>
      </c>
      <c r="G20" s="25">
        <f>J9</f>
        <v>0</v>
      </c>
      <c r="H20" s="20"/>
      <c r="I20" s="22">
        <v>1490</v>
      </c>
      <c r="J20" s="29"/>
      <c r="K20" s="24" t="s">
        <v>68</v>
      </c>
    </row>
    <row r="21" spans="1:11" ht="45" customHeight="1">
      <c r="A21" s="59" t="s">
        <v>54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1" ht="87" customHeight="1">
      <c r="A22" s="60" t="s">
        <v>57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1" ht="17" customHeight="1">
      <c r="A23" s="61" t="s">
        <v>34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1048569" s="1" customFormat="1" hidden="1"/>
    <row r="1048570" s="1" customFormat="1" hidden="1"/>
    <row r="1048571" s="1" customFormat="1" hidden="1"/>
    <row r="1048572" s="1" customFormat="1" hidden="1"/>
    <row r="1048573" s="1" customFormat="1" hidden="1"/>
    <row r="1048574" s="1" customFormat="1" hidden="1"/>
    <row r="1048575" s="1" customFormat="1" hidden="1"/>
    <row r="1048576" s="1" customFormat="1" hidden="1"/>
  </sheetData>
  <mergeCells count="16">
    <mergeCell ref="A21:K21"/>
    <mergeCell ref="A22:K22"/>
    <mergeCell ref="A23:K23"/>
    <mergeCell ref="B5:F5"/>
    <mergeCell ref="H5:K5"/>
    <mergeCell ref="B6:F6"/>
    <mergeCell ref="H6:K6"/>
    <mergeCell ref="B7:F7"/>
    <mergeCell ref="H7:K7"/>
    <mergeCell ref="B4:F4"/>
    <mergeCell ref="H4:K4"/>
    <mergeCell ref="A1:K1"/>
    <mergeCell ref="B2:F2"/>
    <mergeCell ref="H2:K2"/>
    <mergeCell ref="B3:F3"/>
    <mergeCell ref="H3:K3"/>
  </mergeCells>
  <dataValidations count="20">
    <dataValidation allowBlank="1" showInputMessage="1" showErrorMessage="1" prompt="Input 4 digit D23 fund number" sqref="J11:J20" xr:uid="{25ABD41A-0E45-4EE0-AD7A-DC7BA9A0E131}"/>
    <dataValidation allowBlank="1" showInputMessage="1" showErrorMessage="1" prompt="Input appropriation year." sqref="E11:E20" xr:uid="{C92CD7AB-3C89-4F61-9E7A-13D4E95F0DAB}"/>
    <dataValidation allowBlank="1" showInputMessage="1" showErrorMessage="1" prompt="Input Current Document Number" sqref="H5" xr:uid="{1CEC4EB3-059B-4504-82A4-E7F6ABF7FE69}"/>
    <dataValidation allowBlank="1" showInputMessage="1" showErrorMessage="1" prompt="Insert Name of Whom Entered" sqref="H4" xr:uid="{7881145F-7318-41FE-9A30-8CCF6F919084}"/>
    <dataValidation allowBlank="1" showInputMessage="1" showErrorMessage="1" prompt="Insert Name of Whom Prepared" sqref="H3" xr:uid="{EC3DCC07-DC95-4288-9FD1-82B90DA95203}"/>
    <dataValidation allowBlank="1" showInputMessage="1" showErrorMessage="1" prompt="Input Financial Agency" sqref="H2" xr:uid="{32FE69D7-943A-4979-A131-65C8CE3F6A46}"/>
    <dataValidation allowBlank="1" showInputMessage="1" showErrorMessage="1" prompt="Input Effective Date" sqref="H6" xr:uid="{F58EF3FA-7E23-448E-B6A1-23A224E77B63}"/>
    <dataValidation allowBlank="1" showInputMessage="1" showErrorMessage="1" prompt="Input Edit Mode" sqref="B6" xr:uid="{E40567BC-4F26-4DF5-B2A9-670E56996882}"/>
    <dataValidation allowBlank="1" showInputMessage="1" showErrorMessage="1" prompt="Input Batch Number" sqref="B5" xr:uid="{40FC11F2-9736-4A2F-8FD5-0E316486F33C}"/>
    <dataValidation allowBlank="1" showInputMessage="1" showErrorMessage="1" prompt="Input Batch Type" sqref="B4" xr:uid="{6368AA36-664B-4AC8-8DCA-086E7CB01B99}"/>
    <dataValidation allowBlank="1" showInputMessage="1" showErrorMessage="1" prompt="Input Batch Date" sqref="B3" xr:uid="{351139B1-3A02-4B4A-BDF3-91D90B8A2E3C}"/>
    <dataValidation allowBlank="1" showInputMessage="1" showErrorMessage="1" prompt="Input Batch Agency" sqref="B2" xr:uid="{FB372B86-F1EE-4408-8B7B-DD3916EB903A}"/>
    <dataValidation allowBlank="1" showInputMessage="1" showErrorMessage="1" prompt="Input Amounts for Deferred Inflows Amoritization" sqref="J9" xr:uid="{FA8A2F5F-74EF-4ADF-9E31-50A9053CB690}"/>
    <dataValidation allowBlank="1" showInputMessage="1" showErrorMessage="1" prompt="Input Reduction from PPP Installment Receivable Reduction" sqref="D9" xr:uid="{8058F9F9-056C-4CC6-842F-DB6222E07C3C}"/>
    <dataValidation allowBlank="1" showInputMessage="1" showErrorMessage="1" prompt="Input Additions for any new PPPs" sqref="C9" xr:uid="{388192DF-D904-4A79-854C-F5E46DE6AB2E}"/>
    <dataValidation allowBlank="1" showInputMessage="1" showErrorMessage="1" prompt="Input Beginning Balance " sqref="B9" xr:uid="{31DC513F-E832-4223-A6B9-A00920BDFE73}"/>
    <dataValidation allowBlank="1" showInputMessage="1" showErrorMessage="1" prompt="Input 4 digit Comptroller Object code beginning with a 7" sqref="F13 F20 F15:F17" xr:uid="{C7E3A7F3-EEFC-4707-A36C-74DA6ED112EA}"/>
    <dataValidation allowBlank="1" showInputMessage="1" showErrorMessage="1" prompt="Input Amounts Due within One Year from Current Receivable" sqref="F9" xr:uid="{2EC97612-8B41-4B7D-BC3D-369199FF7578}"/>
    <dataValidation allowBlank="1" showInputMessage="1" showErrorMessage="1" prompt="Input Amounts for Interest from Installment schedule" sqref="G9" xr:uid="{0075CF02-A36B-44D1-A3C0-22B7755C79CB}"/>
    <dataValidation allowBlank="1" showInputMessage="1" showErrorMessage="1" prompt="Input Amounts for Accrued Interest" sqref="I9" xr:uid="{3D9D434A-FFB7-49B2-B036-C22E54C934CC}"/>
  </dataValidations>
  <printOptions horizontalCentered="1"/>
  <pageMargins left="0.25" right="0.25" top="0.5" bottom="0.5" header="0" footer="0"/>
  <pageSetup paperSize="5" scale="83" orientation="landscape" r:id="rId1"/>
  <headerFooter alignWithMargins="0">
    <oddHeader>&amp;L&amp;"Arial,Bold"&amp;16AFR Data Entry Template
FT12 Record Long Term Liabilities - Capital Lease Obligations in USAS</oddHeader>
    <oddFooter>&amp;C&amp;"Arial,Regular"&amp;9&amp;F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DA964-BA9D-4C1A-B51B-58D01D00E4BF}">
  <sheetPr>
    <pageSetUpPr fitToPage="1"/>
  </sheetPr>
  <dimension ref="A1:XFD23"/>
  <sheetViews>
    <sheetView zoomScale="96" zoomScaleNormal="96" zoomScaleSheetLayoutView="75" workbookViewId="0">
      <selection activeCell="K8" sqref="K8"/>
    </sheetView>
  </sheetViews>
  <sheetFormatPr baseColWidth="10" defaultColWidth="0" defaultRowHeight="16" zeroHeight="1"/>
  <cols>
    <col min="1" max="1" width="26.25" style="1" customWidth="1"/>
    <col min="2" max="2" width="24.25" style="1" customWidth="1"/>
    <col min="3" max="3" width="24.5" style="1" customWidth="1"/>
    <col min="4" max="4" width="20.25" style="1" customWidth="1"/>
    <col min="5" max="5" width="19.25" style="1" customWidth="1"/>
    <col min="6" max="6" width="23.75" style="1" bestFit="1" customWidth="1"/>
    <col min="7" max="7" width="27.75" style="1" customWidth="1"/>
    <col min="8" max="8" width="5.5" style="1" customWidth="1"/>
    <col min="9" max="9" width="17.25" style="1" bestFit="1" customWidth="1"/>
    <col min="10" max="10" width="22.5" style="1" customWidth="1"/>
    <col min="11" max="11" width="82.75" style="1" customWidth="1"/>
    <col min="12" max="22" width="16" style="1" hidden="1" customWidth="1"/>
    <col min="23" max="16383" width="2.5" style="1" hidden="1"/>
    <col min="16384" max="16384" width="19.25" style="1" hidden="1"/>
  </cols>
  <sheetData>
    <row r="1" spans="1:11">
      <c r="A1" s="57" t="s">
        <v>71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>
      <c r="A2" s="3" t="s">
        <v>1</v>
      </c>
      <c r="B2" s="58"/>
      <c r="C2" s="58"/>
      <c r="D2" s="58"/>
      <c r="E2" s="58"/>
      <c r="F2" s="58"/>
      <c r="G2" s="3" t="s">
        <v>2</v>
      </c>
      <c r="H2" s="58"/>
      <c r="I2" s="58"/>
      <c r="J2" s="58"/>
      <c r="K2" s="58"/>
    </row>
    <row r="3" spans="1:11">
      <c r="A3" s="3" t="s">
        <v>3</v>
      </c>
      <c r="B3" s="56"/>
      <c r="C3" s="56"/>
      <c r="D3" s="56"/>
      <c r="E3" s="56"/>
      <c r="F3" s="56"/>
      <c r="G3" s="3" t="s">
        <v>4</v>
      </c>
      <c r="H3" s="56"/>
      <c r="I3" s="56"/>
      <c r="J3" s="56"/>
      <c r="K3" s="56"/>
    </row>
    <row r="4" spans="1:11">
      <c r="A4" s="3" t="s">
        <v>5</v>
      </c>
      <c r="B4" s="56"/>
      <c r="C4" s="56"/>
      <c r="D4" s="56"/>
      <c r="E4" s="56"/>
      <c r="F4" s="56"/>
      <c r="G4" s="3" t="s">
        <v>6</v>
      </c>
      <c r="H4" s="56"/>
      <c r="I4" s="56"/>
      <c r="J4" s="56"/>
      <c r="K4" s="56"/>
    </row>
    <row r="5" spans="1:11">
      <c r="A5" s="3" t="s">
        <v>7</v>
      </c>
      <c r="B5" s="56"/>
      <c r="C5" s="56"/>
      <c r="D5" s="56"/>
      <c r="E5" s="56"/>
      <c r="F5" s="56"/>
      <c r="G5" s="3" t="s">
        <v>8</v>
      </c>
      <c r="H5" s="56"/>
      <c r="I5" s="56"/>
      <c r="J5" s="56"/>
      <c r="K5" s="56"/>
    </row>
    <row r="6" spans="1:11">
      <c r="A6" s="3" t="s">
        <v>9</v>
      </c>
      <c r="B6" s="56"/>
      <c r="C6" s="56"/>
      <c r="D6" s="56"/>
      <c r="E6" s="56"/>
      <c r="F6" s="56"/>
      <c r="G6" s="3" t="s">
        <v>10</v>
      </c>
      <c r="H6" s="56"/>
      <c r="I6" s="56"/>
      <c r="J6" s="56"/>
      <c r="K6" s="56"/>
    </row>
    <row r="7" spans="1:11" ht="17" thickBot="1">
      <c r="A7" s="3" t="s">
        <v>11</v>
      </c>
      <c r="B7" s="62">
        <f>SUM(G11:G20)</f>
        <v>336737.96914704889</v>
      </c>
      <c r="C7" s="62"/>
      <c r="D7" s="62"/>
      <c r="E7" s="62"/>
      <c r="F7" s="62"/>
      <c r="H7" s="63"/>
      <c r="I7" s="63"/>
      <c r="J7" s="63"/>
      <c r="K7" s="63"/>
    </row>
    <row r="8" spans="1:11" ht="69" thickBot="1">
      <c r="A8" s="4"/>
      <c r="B8" s="5" t="s">
        <v>12</v>
      </c>
      <c r="C8" s="4" t="s">
        <v>13</v>
      </c>
      <c r="D8" s="4" t="s">
        <v>14</v>
      </c>
      <c r="E8" s="5" t="s">
        <v>15</v>
      </c>
      <c r="F8" s="5" t="s">
        <v>16</v>
      </c>
      <c r="G8" s="5" t="s">
        <v>17</v>
      </c>
      <c r="I8" s="5" t="s">
        <v>18</v>
      </c>
      <c r="J8" s="5" t="s">
        <v>48</v>
      </c>
    </row>
    <row r="9" spans="1:11" ht="17" thickBot="1">
      <c r="A9" s="6"/>
      <c r="B9" s="7">
        <v>0</v>
      </c>
      <c r="C9" s="8">
        <f>'Example - Amort table'!B5</f>
        <v>111304.72</v>
      </c>
      <c r="D9" s="9">
        <f>'Example - Amort table'!D20</f>
        <v>21238.554931176797</v>
      </c>
      <c r="E9" s="10">
        <f>B9+C9-D9</f>
        <v>90066.165068823204</v>
      </c>
      <c r="F9" s="11">
        <f>'Example - Amort table'!D33</f>
        <v>21600.672176759239</v>
      </c>
      <c r="G9" s="11">
        <f>'Example - Amort table'!C20</f>
        <v>2983.5200000000004</v>
      </c>
      <c r="I9" s="11">
        <f>'Example - Amort table'!E20</f>
        <v>222.07493117679431</v>
      </c>
      <c r="J9" s="11">
        <f>'Example - Amort table'!J20</f>
        <v>22260.960000000006</v>
      </c>
      <c r="K9" s="12"/>
    </row>
    <row r="10" spans="1:11" s="2" customFormat="1" ht="35" thickBot="1">
      <c r="A10" s="5" t="s">
        <v>19</v>
      </c>
      <c r="B10" s="5" t="s">
        <v>20</v>
      </c>
      <c r="C10" s="5" t="s">
        <v>21</v>
      </c>
      <c r="D10" s="13" t="s">
        <v>22</v>
      </c>
      <c r="E10" s="4" t="s">
        <v>23</v>
      </c>
      <c r="F10" s="14" t="s">
        <v>24</v>
      </c>
      <c r="G10" s="15" t="s">
        <v>25</v>
      </c>
      <c r="H10" s="16" t="s">
        <v>26</v>
      </c>
      <c r="I10" s="5" t="s">
        <v>27</v>
      </c>
      <c r="J10" s="17" t="s">
        <v>0</v>
      </c>
      <c r="K10" s="18" t="s">
        <v>28</v>
      </c>
    </row>
    <row r="11" spans="1:11">
      <c r="A11" s="19">
        <v>1</v>
      </c>
      <c r="B11" s="19">
        <f>H2</f>
        <v>0</v>
      </c>
      <c r="C11" s="20">
        <v>644</v>
      </c>
      <c r="D11" s="21" t="s">
        <v>29</v>
      </c>
      <c r="E11" s="27" t="s">
        <v>30</v>
      </c>
      <c r="F11" s="6" t="s">
        <v>31</v>
      </c>
      <c r="G11" s="25">
        <f>C9</f>
        <v>111304.72</v>
      </c>
      <c r="H11" s="20"/>
      <c r="I11" s="22">
        <v>491</v>
      </c>
      <c r="J11" s="23"/>
      <c r="K11" s="24" t="s">
        <v>53</v>
      </c>
    </row>
    <row r="12" spans="1:11">
      <c r="A12" s="19">
        <f>+A11+1</f>
        <v>2</v>
      </c>
      <c r="B12" s="19">
        <f>B11</f>
        <v>0</v>
      </c>
      <c r="C12" s="20">
        <v>645</v>
      </c>
      <c r="D12" s="21" t="s">
        <v>29</v>
      </c>
      <c r="E12" s="27" t="s">
        <v>30</v>
      </c>
      <c r="F12" s="6" t="s">
        <v>31</v>
      </c>
      <c r="G12" s="25">
        <f>G11</f>
        <v>111304.72</v>
      </c>
      <c r="H12" s="20"/>
      <c r="I12" s="22">
        <v>1490</v>
      </c>
      <c r="J12" s="23"/>
      <c r="K12" s="24" t="s">
        <v>69</v>
      </c>
    </row>
    <row r="13" spans="1:11">
      <c r="A13" s="26">
        <f t="shared" ref="A13:A20" si="0">+A12+1</f>
        <v>3</v>
      </c>
      <c r="B13" s="26">
        <f t="shared" ref="B13:B20" si="1">B12</f>
        <v>0</v>
      </c>
      <c r="C13" s="20">
        <v>630</v>
      </c>
      <c r="D13" s="21" t="s">
        <v>29</v>
      </c>
      <c r="E13" s="27" t="s">
        <v>30</v>
      </c>
      <c r="F13" s="28" t="s">
        <v>32</v>
      </c>
      <c r="G13" s="25">
        <f>D9</f>
        <v>21238.554931176797</v>
      </c>
      <c r="H13" s="20"/>
      <c r="I13" s="22">
        <v>9999</v>
      </c>
      <c r="J13" s="29"/>
      <c r="K13" s="24" t="s">
        <v>64</v>
      </c>
    </row>
    <row r="14" spans="1:11">
      <c r="A14" s="26">
        <f t="shared" si="0"/>
        <v>4</v>
      </c>
      <c r="B14" s="26">
        <f t="shared" si="1"/>
        <v>0</v>
      </c>
      <c r="C14" s="20">
        <v>645</v>
      </c>
      <c r="D14" s="21" t="s">
        <v>29</v>
      </c>
      <c r="E14" s="27" t="s">
        <v>30</v>
      </c>
      <c r="F14" s="6" t="s">
        <v>31</v>
      </c>
      <c r="G14" s="25">
        <f>D9</f>
        <v>21238.554931176797</v>
      </c>
      <c r="H14" s="20"/>
      <c r="I14" s="22">
        <v>491</v>
      </c>
      <c r="J14" s="29"/>
      <c r="K14" s="24" t="s">
        <v>70</v>
      </c>
    </row>
    <row r="15" spans="1:11">
      <c r="A15" s="26">
        <f t="shared" si="0"/>
        <v>5</v>
      </c>
      <c r="B15" s="26">
        <f t="shared" si="1"/>
        <v>0</v>
      </c>
      <c r="C15" s="20">
        <v>630</v>
      </c>
      <c r="D15" s="21" t="s">
        <v>29</v>
      </c>
      <c r="E15" s="27" t="s">
        <v>30</v>
      </c>
      <c r="F15" s="28" t="s">
        <v>32</v>
      </c>
      <c r="G15" s="25">
        <f>G9</f>
        <v>2983.5200000000004</v>
      </c>
      <c r="H15" s="20"/>
      <c r="I15" s="22">
        <v>9999</v>
      </c>
      <c r="J15" s="29"/>
      <c r="K15" s="24" t="s">
        <v>66</v>
      </c>
    </row>
    <row r="16" spans="1:11">
      <c r="A16" s="26">
        <f t="shared" si="0"/>
        <v>6</v>
      </c>
      <c r="B16" s="26">
        <f t="shared" si="1"/>
        <v>0</v>
      </c>
      <c r="C16" s="20">
        <v>631</v>
      </c>
      <c r="D16" s="21" t="s">
        <v>29</v>
      </c>
      <c r="E16" s="27" t="s">
        <v>30</v>
      </c>
      <c r="F16" s="28">
        <v>3476</v>
      </c>
      <c r="G16" s="25">
        <f>G15</f>
        <v>2983.5200000000004</v>
      </c>
      <c r="H16" s="20"/>
      <c r="I16" s="22">
        <v>9999</v>
      </c>
      <c r="J16" s="29"/>
      <c r="K16" s="24" t="s">
        <v>67</v>
      </c>
    </row>
    <row r="17" spans="1:11">
      <c r="A17" s="26">
        <f t="shared" si="0"/>
        <v>7</v>
      </c>
      <c r="B17" s="26">
        <f t="shared" si="1"/>
        <v>0</v>
      </c>
      <c r="C17" s="20">
        <v>631</v>
      </c>
      <c r="D17" s="21" t="s">
        <v>29</v>
      </c>
      <c r="E17" s="27" t="s">
        <v>30</v>
      </c>
      <c r="F17" s="28" t="s">
        <v>32</v>
      </c>
      <c r="G17" s="25">
        <f>I9</f>
        <v>222.07493117679431</v>
      </c>
      <c r="H17" s="20"/>
      <c r="I17" s="22">
        <v>201</v>
      </c>
      <c r="J17" s="29"/>
      <c r="K17" s="30" t="s">
        <v>33</v>
      </c>
    </row>
    <row r="18" spans="1:11">
      <c r="A18" s="26">
        <f t="shared" si="0"/>
        <v>8</v>
      </c>
      <c r="B18" s="26">
        <f>B16</f>
        <v>0</v>
      </c>
      <c r="C18" s="20">
        <v>646</v>
      </c>
      <c r="D18" s="21">
        <v>99999</v>
      </c>
      <c r="E18" s="27" t="s">
        <v>30</v>
      </c>
      <c r="F18" s="6" t="s">
        <v>31</v>
      </c>
      <c r="G18" s="25">
        <f>F9</f>
        <v>21600.672176759239</v>
      </c>
      <c r="H18" s="20"/>
      <c r="I18" s="22">
        <v>291</v>
      </c>
      <c r="J18" s="29"/>
      <c r="K18" s="24" t="s">
        <v>55</v>
      </c>
    </row>
    <row r="19" spans="1:11">
      <c r="A19" s="26">
        <f t="shared" si="0"/>
        <v>9</v>
      </c>
      <c r="B19" s="26">
        <f t="shared" si="1"/>
        <v>0</v>
      </c>
      <c r="C19" s="20">
        <v>647</v>
      </c>
      <c r="D19" s="21">
        <v>99999</v>
      </c>
      <c r="E19" s="27" t="s">
        <v>30</v>
      </c>
      <c r="F19" s="6" t="s">
        <v>31</v>
      </c>
      <c r="G19" s="25">
        <f>G18</f>
        <v>21600.672176759239</v>
      </c>
      <c r="H19" s="20"/>
      <c r="I19" s="22">
        <v>491</v>
      </c>
      <c r="J19" s="29"/>
      <c r="K19" s="24" t="s">
        <v>56</v>
      </c>
    </row>
    <row r="20" spans="1:11">
      <c r="A20" s="26">
        <f t="shared" si="0"/>
        <v>10</v>
      </c>
      <c r="B20" s="26">
        <f t="shared" si="1"/>
        <v>0</v>
      </c>
      <c r="C20" s="20">
        <v>631</v>
      </c>
      <c r="D20" s="21">
        <v>99999</v>
      </c>
      <c r="E20" s="27" t="s">
        <v>30</v>
      </c>
      <c r="F20" s="28" t="s">
        <v>32</v>
      </c>
      <c r="G20" s="25">
        <f>J9</f>
        <v>22260.960000000006</v>
      </c>
      <c r="H20" s="20"/>
      <c r="I20" s="22">
        <v>1490</v>
      </c>
      <c r="J20" s="29"/>
      <c r="K20" s="24" t="s">
        <v>68</v>
      </c>
    </row>
    <row r="21" spans="1:11" ht="45" customHeight="1">
      <c r="A21" s="59" t="s">
        <v>54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1" ht="89.25" customHeight="1">
      <c r="A22" s="64" t="s">
        <v>61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1">
      <c r="A23" s="61" t="s">
        <v>34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</row>
  </sheetData>
  <mergeCells count="16">
    <mergeCell ref="B4:F4"/>
    <mergeCell ref="H4:K4"/>
    <mergeCell ref="A1:K1"/>
    <mergeCell ref="B2:F2"/>
    <mergeCell ref="H2:K2"/>
    <mergeCell ref="B3:F3"/>
    <mergeCell ref="H3:K3"/>
    <mergeCell ref="A21:K21"/>
    <mergeCell ref="A22:K22"/>
    <mergeCell ref="A23:K23"/>
    <mergeCell ref="B5:F5"/>
    <mergeCell ref="H5:K5"/>
    <mergeCell ref="B6:F6"/>
    <mergeCell ref="H6:K6"/>
    <mergeCell ref="B7:F7"/>
    <mergeCell ref="H7:K7"/>
  </mergeCells>
  <dataValidations count="20">
    <dataValidation allowBlank="1" showInputMessage="1" showErrorMessage="1" prompt="Input 4 digit Comptroller Object code beginning with a 7" sqref="F13 F20 F15:F17" xr:uid="{8AFF82F9-9BE2-4F17-ABB2-76B1E92C732E}"/>
    <dataValidation allowBlank="1" showInputMessage="1" showErrorMessage="1" prompt="Input Beginning Balance from Installment schedule" sqref="B9" xr:uid="{12B87B0D-3E0B-4006-8DB7-A7175D374777}"/>
    <dataValidation allowBlank="1" showInputMessage="1" showErrorMessage="1" prompt="Input Additions for any new PPPs" sqref="C9" xr:uid="{D7A99232-2B62-44B7-8B75-C6B93C8C6435}"/>
    <dataValidation allowBlank="1" showInputMessage="1" showErrorMessage="1" prompt="Input Reduction from PPP Installment Receivable Reduction" sqref="D9" xr:uid="{072C7E4C-DD35-4697-9664-0E0D568A745C}"/>
    <dataValidation allowBlank="1" showInputMessage="1" showErrorMessage="1" prompt="Input Amounts for Deferred Inflow Amortization" sqref="J9" xr:uid="{0C06F18A-334A-4778-A351-E42CC2CCF821}"/>
    <dataValidation allowBlank="1" showInputMessage="1" showErrorMessage="1" prompt="Input Batch Agency" sqref="B2" xr:uid="{87448D1B-AB47-4DF0-B682-175C52E788D2}"/>
    <dataValidation allowBlank="1" showInputMessage="1" showErrorMessage="1" prompt="Input Batch Date" sqref="B3" xr:uid="{29FD97F9-3652-4C38-AEFE-B0F333FBB595}"/>
    <dataValidation allowBlank="1" showInputMessage="1" showErrorMessage="1" prompt="Input Batch Type" sqref="B4" xr:uid="{E45B09A8-B324-4217-8B9C-3C4E80E00EC9}"/>
    <dataValidation allowBlank="1" showInputMessage="1" showErrorMessage="1" prompt="Input Batch Number" sqref="B5" xr:uid="{2DE41D21-4112-4626-9859-C8F734004315}"/>
    <dataValidation allowBlank="1" showInputMessage="1" showErrorMessage="1" prompt="Input Edit Mode" sqref="B6" xr:uid="{91C8BD9E-6F36-420A-A573-5EC320DDA1FE}"/>
    <dataValidation allowBlank="1" showInputMessage="1" showErrorMessage="1" prompt="Input Effective Date" sqref="H6" xr:uid="{7511F9B4-FD9A-4C98-A026-EFCD37A66277}"/>
    <dataValidation allowBlank="1" showInputMessage="1" showErrorMessage="1" prompt="Input Financial Agency" sqref="H2" xr:uid="{A44140BF-7FB0-4FF4-8681-7695DA0578CA}"/>
    <dataValidation allowBlank="1" showInputMessage="1" showErrorMessage="1" prompt="Insert Name of Whom Prepared" sqref="H3" xr:uid="{CDA57424-A831-4D2A-A2DA-82FDF470F683}"/>
    <dataValidation allowBlank="1" showInputMessage="1" showErrorMessage="1" prompt="Insert Name of Whom Entered" sqref="H4" xr:uid="{0DE4390D-93CE-4C62-BC00-658D9E428CB9}"/>
    <dataValidation allowBlank="1" showInputMessage="1" showErrorMessage="1" prompt="Input Current Document Number" sqref="H5" xr:uid="{B2902A45-8E5E-474B-89DD-EFF694036734}"/>
    <dataValidation allowBlank="1" showInputMessage="1" showErrorMessage="1" prompt="Input appropriation year." sqref="E11:E20" xr:uid="{E3C5F4ED-A267-4719-9DC7-D1F6ABC7991C}"/>
    <dataValidation allowBlank="1" showInputMessage="1" showErrorMessage="1" prompt="Input 4 digit D23 fund number" sqref="J11:J20" xr:uid="{1C77328E-A9D3-4728-AEB7-5BDF7802C353}"/>
    <dataValidation allowBlank="1" showInputMessage="1" showErrorMessage="1" prompt="Input Amounts Due within One Year from Current Receivable" sqref="F9" xr:uid="{D2816E7A-541F-470E-BD09-F3DED5D6F31F}"/>
    <dataValidation allowBlank="1" showInputMessage="1" showErrorMessage="1" prompt="Input Amount for interest from installment schedule_x000a_" sqref="G9" xr:uid="{E0C9A6CE-793E-4B3A-871D-40A906EB2A74}"/>
    <dataValidation allowBlank="1" showInputMessage="1" showErrorMessage="1" prompt="Input Amounts for Accrued Interest." sqref="I9" xr:uid="{A22D4598-66C7-4E82-9CB2-C7E5AB08FB89}"/>
  </dataValidations>
  <printOptions horizontalCentered="1"/>
  <pageMargins left="0.25" right="0.25" top="0.5" bottom="0.5" header="0" footer="0"/>
  <pageSetup paperSize="5" scale="69" orientation="landscape" r:id="rId1"/>
  <headerFooter alignWithMargins="0">
    <oddHeader>&amp;L&amp;"Arial,Bold"&amp;16AFR Data Entry Template
FT12 Record Long Term Liabilities - Capital Lease Obligations in USAS</oddHeader>
    <oddFooter>&amp;C&amp;"Arial,Regular"&amp;9&amp;F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30A56-B6E7-4E23-9EC1-6B3D261CF5B6}">
  <dimension ref="A1:XFD81"/>
  <sheetViews>
    <sheetView workbookViewId="0">
      <selection activeCell="A2" sqref="A2:A5"/>
    </sheetView>
  </sheetViews>
  <sheetFormatPr baseColWidth="10" defaultColWidth="0" defaultRowHeight="16" zeroHeight="1"/>
  <cols>
    <col min="1" max="1" width="20.75" style="33" customWidth="1"/>
    <col min="2" max="2" width="19" style="33" customWidth="1"/>
    <col min="3" max="3" width="17.5" style="33" customWidth="1"/>
    <col min="4" max="4" width="20.75" style="33" customWidth="1"/>
    <col min="5" max="5" width="16" style="33" customWidth="1"/>
    <col min="6" max="6" width="22.5" style="33" customWidth="1"/>
    <col min="7" max="7" width="22.25" style="33" customWidth="1"/>
    <col min="8" max="8" width="20.5" style="33" customWidth="1"/>
    <col min="9" max="9" width="21.75" style="33" customWidth="1"/>
    <col min="10" max="10" width="21" style="33" customWidth="1"/>
    <col min="11" max="11" width="22.25" style="33" customWidth="1"/>
    <col min="12" max="12" width="12.75" style="33" hidden="1" customWidth="1"/>
    <col min="13" max="16379" width="9" style="33" hidden="1"/>
    <col min="16380" max="16380" width="7" style="33" hidden="1"/>
    <col min="16381" max="16381" width="7.25" style="33" hidden="1"/>
    <col min="16382" max="16382" width="8" style="33" hidden="1"/>
    <col min="16383" max="16383" width="4" style="33" hidden="1"/>
    <col min="16384" max="16384" width="11" style="33" hidden="1"/>
  </cols>
  <sheetData>
    <row r="1" spans="1:12">
      <c r="A1" s="66" t="s">
        <v>58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2" s="54" customFormat="1">
      <c r="A2" s="45" t="s">
        <v>39</v>
      </c>
      <c r="B2" s="47">
        <v>2000</v>
      </c>
    </row>
    <row r="3" spans="1:12">
      <c r="A3" s="34" t="s">
        <v>37</v>
      </c>
      <c r="B3" s="34">
        <v>60</v>
      </c>
      <c r="C3" s="55"/>
      <c r="D3" s="55"/>
      <c r="E3" s="55"/>
      <c r="F3" s="55"/>
      <c r="G3" s="55"/>
      <c r="H3" s="55"/>
      <c r="I3" s="55"/>
      <c r="J3" s="55"/>
      <c r="K3" s="55"/>
    </row>
    <row r="4" spans="1:12" s="44" customFormat="1">
      <c r="A4" s="45" t="s">
        <v>38</v>
      </c>
      <c r="B4" s="46">
        <v>0.03</v>
      </c>
      <c r="C4" s="54"/>
      <c r="D4" s="54"/>
      <c r="E4" s="54"/>
      <c r="F4" s="54"/>
      <c r="G4" s="54"/>
      <c r="H4" s="54"/>
      <c r="I4" s="54"/>
      <c r="J4" s="54"/>
      <c r="K4" s="54"/>
    </row>
    <row r="5" spans="1:12">
      <c r="A5" s="34" t="s">
        <v>36</v>
      </c>
      <c r="B5" s="40">
        <v>111304.72</v>
      </c>
      <c r="C5" s="55"/>
      <c r="D5" s="55"/>
      <c r="E5" s="55"/>
      <c r="F5" s="55"/>
      <c r="G5" s="55"/>
      <c r="H5" s="55"/>
      <c r="I5" s="55"/>
      <c r="J5" s="55"/>
      <c r="K5" s="55"/>
    </row>
    <row r="6" spans="1:12" s="34" customFormat="1" ht="71" customHeight="1">
      <c r="A6" s="65" t="s">
        <v>44</v>
      </c>
      <c r="B6" s="65" t="s">
        <v>35</v>
      </c>
      <c r="C6" s="65" t="s">
        <v>40</v>
      </c>
      <c r="D6" s="65" t="s">
        <v>59</v>
      </c>
      <c r="E6" s="65" t="s">
        <v>18</v>
      </c>
      <c r="F6" s="65" t="s">
        <v>41</v>
      </c>
      <c r="G6" s="65" t="s">
        <v>60</v>
      </c>
      <c r="H6" s="65" t="s">
        <v>42</v>
      </c>
      <c r="I6" s="65" t="s">
        <v>43</v>
      </c>
      <c r="J6" s="65" t="s">
        <v>72</v>
      </c>
      <c r="K6" s="65" t="s">
        <v>73</v>
      </c>
      <c r="L6" s="48"/>
    </row>
    <row r="7" spans="1:12">
      <c r="A7" s="38" t="s">
        <v>46</v>
      </c>
      <c r="B7" s="41">
        <v>0</v>
      </c>
      <c r="C7" s="41">
        <v>0</v>
      </c>
      <c r="D7" s="41">
        <v>0</v>
      </c>
      <c r="E7" s="41">
        <v>0</v>
      </c>
      <c r="F7" s="41">
        <v>0</v>
      </c>
      <c r="G7" s="41">
        <v>111304.72</v>
      </c>
      <c r="H7" s="41">
        <v>0</v>
      </c>
      <c r="I7" s="41">
        <v>0</v>
      </c>
      <c r="J7" s="41">
        <v>0</v>
      </c>
      <c r="K7" s="41">
        <v>111304.72</v>
      </c>
    </row>
    <row r="8" spans="1:12" s="44" customFormat="1">
      <c r="A8" s="50">
        <v>45170</v>
      </c>
      <c r="B8" s="43">
        <v>2000</v>
      </c>
      <c r="C8" s="43">
        <v>260.52999999999997</v>
      </c>
      <c r="D8" s="43">
        <v>2000</v>
      </c>
      <c r="E8" s="43">
        <v>260.52999999999997</v>
      </c>
      <c r="F8" s="43">
        <v>260.52999999999997</v>
      </c>
      <c r="G8" s="43">
        <v>109304.71537360862</v>
      </c>
      <c r="H8" s="43">
        <v>21016.473987620113</v>
      </c>
      <c r="I8" s="43">
        <v>88288.241385988513</v>
      </c>
      <c r="J8" s="43">
        <v>1855.08</v>
      </c>
      <c r="K8" s="43">
        <v>109449.63537360862</v>
      </c>
    </row>
    <row r="9" spans="1:12">
      <c r="A9" s="50">
        <v>45200</v>
      </c>
      <c r="B9" s="41">
        <v>2000</v>
      </c>
      <c r="C9" s="41">
        <v>274.23</v>
      </c>
      <c r="D9" s="41">
        <v>1730.4815237363075</v>
      </c>
      <c r="E9" s="41">
        <v>4.7115237363075266</v>
      </c>
      <c r="F9" s="41">
        <v>265.2415237363075</v>
      </c>
      <c r="G9" s="41">
        <v>107574.23384987231</v>
      </c>
      <c r="H9" s="41">
        <v>21068.295430329315</v>
      </c>
      <c r="I9" s="41">
        <v>86505.938419543003</v>
      </c>
      <c r="J9" s="41">
        <v>1855.08</v>
      </c>
      <c r="K9" s="41">
        <v>107594.55537360861</v>
      </c>
    </row>
    <row r="10" spans="1:12" s="44" customFormat="1">
      <c r="A10" s="50">
        <v>45231</v>
      </c>
      <c r="B10" s="43">
        <v>2000</v>
      </c>
      <c r="C10" s="43">
        <v>261.14</v>
      </c>
      <c r="D10" s="43">
        <v>1725.9067466290926</v>
      </c>
      <c r="E10" s="43">
        <v>-12.953253370907532</v>
      </c>
      <c r="F10" s="43">
        <v>252.28827036539997</v>
      </c>
      <c r="G10" s="43">
        <v>105848.32710324322</v>
      </c>
      <c r="H10" s="43">
        <v>21121.976292658645</v>
      </c>
      <c r="I10" s="43">
        <v>84726.350810584583</v>
      </c>
      <c r="J10" s="43">
        <v>1855.08</v>
      </c>
      <c r="K10" s="43">
        <v>105739.47537360861</v>
      </c>
    </row>
    <row r="11" spans="1:12">
      <c r="A11" s="50">
        <v>45261</v>
      </c>
      <c r="B11" s="41">
        <v>2000</v>
      </c>
      <c r="C11" s="41">
        <v>265.40999999999997</v>
      </c>
      <c r="D11" s="41">
        <v>1739.0041249509072</v>
      </c>
      <c r="E11" s="41">
        <v>4.4141249509070803</v>
      </c>
      <c r="F11" s="41">
        <v>256.70239531630705</v>
      </c>
      <c r="G11" s="41">
        <v>104109.32297829232</v>
      </c>
      <c r="H11" s="41">
        <v>21174.057878037805</v>
      </c>
      <c r="I11" s="41">
        <v>82935.265100254503</v>
      </c>
      <c r="J11" s="41">
        <v>1855.08</v>
      </c>
      <c r="K11" s="41">
        <v>103884.39537360861</v>
      </c>
    </row>
    <row r="12" spans="1:12" s="44" customFormat="1">
      <c r="A12" s="50">
        <v>45292</v>
      </c>
      <c r="B12" s="43">
        <v>2000</v>
      </c>
      <c r="C12" s="43">
        <v>260.99</v>
      </c>
      <c r="D12" s="43">
        <v>1734.7351496717483</v>
      </c>
      <c r="E12" s="43">
        <v>-4.2748503282516026</v>
      </c>
      <c r="F12" s="43">
        <v>252.42754498805544</v>
      </c>
      <c r="G12" s="43">
        <v>102374.58782862057</v>
      </c>
      <c r="H12" s="43">
        <v>21228.008217288694</v>
      </c>
      <c r="I12" s="43">
        <v>81146.579611331879</v>
      </c>
      <c r="J12" s="43">
        <v>1855.08</v>
      </c>
      <c r="K12" s="43">
        <v>102029.31537360861</v>
      </c>
    </row>
    <row r="13" spans="1:12">
      <c r="A13" s="50">
        <v>45323</v>
      </c>
      <c r="B13" s="41">
        <v>2000</v>
      </c>
      <c r="C13" s="41">
        <v>231.74</v>
      </c>
      <c r="D13" s="41">
        <v>1739.1551597791313</v>
      </c>
      <c r="E13" s="41">
        <v>-29.104840220868823</v>
      </c>
      <c r="F13" s="41">
        <v>223.32270476718662</v>
      </c>
      <c r="G13" s="41">
        <v>100635.43266884144</v>
      </c>
      <c r="H13" s="41">
        <v>21282.096019047814</v>
      </c>
      <c r="I13" s="41">
        <v>79353.336649793637</v>
      </c>
      <c r="J13" s="41">
        <v>1855.08</v>
      </c>
      <c r="K13" s="41">
        <v>100174.23537360861</v>
      </c>
    </row>
    <row r="14" spans="1:12" s="44" customFormat="1">
      <c r="A14" s="50">
        <v>45352</v>
      </c>
      <c r="B14" s="43">
        <v>2000</v>
      </c>
      <c r="C14" s="43">
        <v>252.05</v>
      </c>
      <c r="D14" s="43">
        <v>1768.400648104584</v>
      </c>
      <c r="E14" s="43">
        <v>20.450648104584076</v>
      </c>
      <c r="F14" s="43">
        <v>243.7733528717707</v>
      </c>
      <c r="G14" s="43">
        <v>98867.032020736864</v>
      </c>
      <c r="H14" s="43">
        <v>21331.073993447815</v>
      </c>
      <c r="I14" s="43">
        <v>77535.958027289045</v>
      </c>
      <c r="J14" s="43">
        <v>1855.08</v>
      </c>
      <c r="K14" s="43">
        <v>98319.155373608606</v>
      </c>
    </row>
    <row r="15" spans="1:12">
      <c r="A15" s="50">
        <v>45383</v>
      </c>
      <c r="B15" s="41">
        <v>2000</v>
      </c>
      <c r="C15" s="41">
        <v>239.62</v>
      </c>
      <c r="D15" s="41">
        <v>1748.0922197827801</v>
      </c>
      <c r="E15" s="41">
        <v>-12.287780217219932</v>
      </c>
      <c r="F15" s="41">
        <v>231.48557265455077</v>
      </c>
      <c r="G15" s="41">
        <v>97118.939800954089</v>
      </c>
      <c r="H15" s="41">
        <v>21385.42440115715</v>
      </c>
      <c r="I15" s="41">
        <v>75733.515399796946</v>
      </c>
      <c r="J15" s="41">
        <v>1855.08</v>
      </c>
      <c r="K15" s="41">
        <v>96464.075373608604</v>
      </c>
    </row>
    <row r="16" spans="1:12" s="44" customFormat="1">
      <c r="A16" s="50">
        <v>45413</v>
      </c>
      <c r="B16" s="43">
        <v>2000</v>
      </c>
      <c r="C16" s="43">
        <v>243.10999999999999</v>
      </c>
      <c r="D16" s="43">
        <v>1760.5286415866885</v>
      </c>
      <c r="E16" s="43">
        <v>3.6386415866885216</v>
      </c>
      <c r="F16" s="43">
        <v>235.12421424123929</v>
      </c>
      <c r="G16" s="43">
        <v>95358.411159367402</v>
      </c>
      <c r="H16" s="43">
        <v>21438.155584612057</v>
      </c>
      <c r="I16" s="43">
        <v>73920.255574755342</v>
      </c>
      <c r="J16" s="43">
        <v>1855.08</v>
      </c>
      <c r="K16" s="43">
        <v>94608.995373608603</v>
      </c>
    </row>
    <row r="17" spans="1:11">
      <c r="A17" s="50">
        <v>45444</v>
      </c>
      <c r="B17" s="41">
        <v>2000</v>
      </c>
      <c r="C17" s="41">
        <v>230.94</v>
      </c>
      <c r="D17" s="41">
        <v>1757.0319934843515</v>
      </c>
      <c r="E17" s="41">
        <v>-12.028006515648457</v>
      </c>
      <c r="F17" s="41">
        <v>223.09620772559083</v>
      </c>
      <c r="G17" s="41">
        <v>93601.379165883045</v>
      </c>
      <c r="H17" s="41">
        <v>21492.77883034819</v>
      </c>
      <c r="I17" s="41">
        <v>72108.600335534851</v>
      </c>
      <c r="J17" s="41">
        <v>1855.08</v>
      </c>
      <c r="K17" s="41">
        <v>92753.915373608601</v>
      </c>
    </row>
    <row r="18" spans="1:11" s="44" customFormat="1">
      <c r="A18" s="50">
        <v>45474</v>
      </c>
      <c r="B18" s="43">
        <v>2000</v>
      </c>
      <c r="C18" s="43">
        <v>234.13</v>
      </c>
      <c r="D18" s="43">
        <v>1769.2020787690556</v>
      </c>
      <c r="E18" s="43">
        <v>3.3320787690555278</v>
      </c>
      <c r="F18" s="43">
        <v>226.42828649464636</v>
      </c>
      <c r="G18" s="43">
        <v>91832.177087113989</v>
      </c>
      <c r="H18" s="43">
        <v>21545.774723354527</v>
      </c>
      <c r="I18" s="43">
        <v>70286.402363759466</v>
      </c>
      <c r="J18" s="43">
        <v>1855.08</v>
      </c>
      <c r="K18" s="43">
        <v>90898.835373608599</v>
      </c>
    </row>
    <row r="19" spans="1:11">
      <c r="A19" s="50">
        <v>45505</v>
      </c>
      <c r="B19" s="41">
        <v>2000</v>
      </c>
      <c r="C19" s="41">
        <v>229.63000000000002</v>
      </c>
      <c r="D19" s="41">
        <v>1766.0166446821479</v>
      </c>
      <c r="E19" s="41">
        <v>-4.3533553178520492</v>
      </c>
      <c r="F19" s="41">
        <v>222.07493117679431</v>
      </c>
      <c r="G19" s="41">
        <v>90066.160442431836</v>
      </c>
      <c r="H19" s="41">
        <v>21600.672176759239</v>
      </c>
      <c r="I19" s="41">
        <v>68465.488265672597</v>
      </c>
      <c r="J19" s="41">
        <v>1855.08</v>
      </c>
      <c r="K19" s="41">
        <v>89043.755373608597</v>
      </c>
    </row>
    <row r="20" spans="1:11" s="34" customFormat="1">
      <c r="A20" s="39" t="s">
        <v>45</v>
      </c>
      <c r="B20" s="42">
        <f>SUM(B7:B19)</f>
        <v>24000</v>
      </c>
      <c r="C20" s="42">
        <f t="shared" ref="C20:J20" si="0">SUM(C7:C19)</f>
        <v>2983.5200000000004</v>
      </c>
      <c r="D20" s="42">
        <f t="shared" si="0"/>
        <v>21238.554931176797</v>
      </c>
      <c r="E20" s="42">
        <f t="shared" si="0"/>
        <v>222.07493117679431</v>
      </c>
      <c r="F20" s="42" t="s">
        <v>47</v>
      </c>
      <c r="G20" s="42" t="s">
        <v>47</v>
      </c>
      <c r="H20" s="42" t="s">
        <v>47</v>
      </c>
      <c r="I20" s="42" t="s">
        <v>47</v>
      </c>
      <c r="J20" s="42">
        <f t="shared" si="0"/>
        <v>22260.960000000006</v>
      </c>
      <c r="K20" s="42" t="s">
        <v>47</v>
      </c>
    </row>
    <row r="21" spans="1:11">
      <c r="A21" s="51">
        <v>45536</v>
      </c>
      <c r="B21" s="41">
        <v>2000</v>
      </c>
      <c r="C21" s="41">
        <v>225.1</v>
      </c>
      <c r="D21" s="41">
        <v>1777.9190564433188</v>
      </c>
      <c r="E21" s="41">
        <v>3.0190564433187888</v>
      </c>
      <c r="F21" s="41">
        <v>225.0939876201131</v>
      </c>
      <c r="G21" s="41">
        <v>88288.241385988513</v>
      </c>
      <c r="H21" s="41">
        <v>21653.934108153986</v>
      </c>
      <c r="I21" s="41">
        <v>66634.307277834523</v>
      </c>
      <c r="J21" s="41">
        <v>1855.08</v>
      </c>
      <c r="K21" s="41">
        <v>87188.675373608596</v>
      </c>
    </row>
    <row r="22" spans="1:11" s="44" customFormat="1">
      <c r="A22" s="51">
        <v>45566</v>
      </c>
      <c r="B22" s="43">
        <v>2000</v>
      </c>
      <c r="C22" s="43">
        <v>220.56</v>
      </c>
      <c r="D22" s="43">
        <v>1782.3029664455078</v>
      </c>
      <c r="E22" s="43">
        <v>2.8629664455077943</v>
      </c>
      <c r="F22" s="43">
        <v>227.95695406562089</v>
      </c>
      <c r="G22" s="43">
        <v>86505.938419543003</v>
      </c>
      <c r="H22" s="43">
        <v>21707.327370338473</v>
      </c>
      <c r="I22" s="43">
        <v>64798.611049204526</v>
      </c>
      <c r="J22" s="43">
        <v>1855.08</v>
      </c>
      <c r="K22" s="43">
        <v>85333.595373608594</v>
      </c>
    </row>
    <row r="23" spans="1:11">
      <c r="A23" s="51">
        <v>45597</v>
      </c>
      <c r="B23" s="41">
        <v>2000</v>
      </c>
      <c r="C23" s="41">
        <v>209.06</v>
      </c>
      <c r="D23" s="41">
        <v>1779.5876089584247</v>
      </c>
      <c r="E23" s="41">
        <v>-11.352391041575316</v>
      </c>
      <c r="F23" s="41">
        <v>216.60456302404558</v>
      </c>
      <c r="G23" s="41">
        <v>84726.350810584583</v>
      </c>
      <c r="H23" s="41">
        <v>21762.636451035505</v>
      </c>
      <c r="I23" s="41">
        <v>62963.714359549078</v>
      </c>
      <c r="J23" s="41">
        <v>1855.08</v>
      </c>
      <c r="K23" s="41">
        <v>83478.515373608592</v>
      </c>
    </row>
    <row r="24" spans="1:11" s="44" customFormat="1">
      <c r="A24" s="51">
        <v>45627</v>
      </c>
      <c r="B24" s="43">
        <v>2000</v>
      </c>
      <c r="C24" s="43">
        <v>211.46</v>
      </c>
      <c r="D24" s="43">
        <v>1791.0857103300655</v>
      </c>
      <c r="E24" s="43">
        <v>2.5457103300654467</v>
      </c>
      <c r="F24" s="43">
        <v>219.15027335411102</v>
      </c>
      <c r="G24" s="43">
        <v>82935.265100254517</v>
      </c>
      <c r="H24" s="43">
        <v>21816.297746394222</v>
      </c>
      <c r="I24" s="43">
        <v>61118.967353860295</v>
      </c>
      <c r="J24" s="43">
        <v>1855.08</v>
      </c>
      <c r="K24" s="43">
        <v>81623.43537360859</v>
      </c>
    </row>
    <row r="25" spans="1:11">
      <c r="A25" s="51">
        <v>45658</v>
      </c>
      <c r="B25" s="41">
        <v>2000</v>
      </c>
      <c r="C25" s="41">
        <v>206.91</v>
      </c>
      <c r="D25" s="41">
        <v>1788.6854889226393</v>
      </c>
      <c r="E25" s="41">
        <v>-4.4045110773608087</v>
      </c>
      <c r="F25" s="41">
        <v>214.74576227675021</v>
      </c>
      <c r="G25" s="41">
        <v>81146.579611331879</v>
      </c>
      <c r="H25" s="41">
        <v>21871.884477638458</v>
      </c>
      <c r="I25" s="41">
        <v>59274.695133693422</v>
      </c>
      <c r="J25" s="41">
        <v>1855.08</v>
      </c>
      <c r="K25" s="41">
        <v>79768.355373608589</v>
      </c>
    </row>
    <row r="26" spans="1:11" s="44" customFormat="1">
      <c r="A26" s="51">
        <v>45689</v>
      </c>
      <c r="B26" s="43">
        <v>2000</v>
      </c>
      <c r="C26" s="43">
        <v>182.76999999999998</v>
      </c>
      <c r="D26" s="43">
        <v>1793.2429615382503</v>
      </c>
      <c r="E26" s="43">
        <v>-23.987038461749734</v>
      </c>
      <c r="F26" s="43">
        <v>190.75872381500048</v>
      </c>
      <c r="G26" s="43">
        <v>79353.336649793622</v>
      </c>
      <c r="H26" s="43">
        <v>21927.61284082806</v>
      </c>
      <c r="I26" s="43">
        <v>57425.723808965558</v>
      </c>
      <c r="J26" s="43">
        <v>1855.08</v>
      </c>
      <c r="K26" s="43">
        <v>77913.275373608587</v>
      </c>
    </row>
    <row r="27" spans="1:11">
      <c r="A27" s="51">
        <v>45717</v>
      </c>
      <c r="B27" s="41">
        <v>2000</v>
      </c>
      <c r="C27" s="41">
        <v>197.70000000000002</v>
      </c>
      <c r="D27" s="41">
        <v>1817.3786225045847</v>
      </c>
      <c r="E27" s="41">
        <v>15.078622504584558</v>
      </c>
      <c r="F27" s="41">
        <v>205.83734631958504</v>
      </c>
      <c r="G27" s="41">
        <v>77535.958027289031</v>
      </c>
      <c r="H27" s="41">
        <v>21978.076388187776</v>
      </c>
      <c r="I27" s="41">
        <v>55557.881639101251</v>
      </c>
      <c r="J27" s="41">
        <v>1855.08</v>
      </c>
      <c r="K27" s="41">
        <v>76058.195373608585</v>
      </c>
    </row>
    <row r="28" spans="1:11" s="44" customFormat="1">
      <c r="A28" s="51">
        <v>45748</v>
      </c>
      <c r="B28" s="43">
        <v>2000</v>
      </c>
      <c r="C28" s="43">
        <v>186.89000000000001</v>
      </c>
      <c r="D28" s="43">
        <v>1802.4426274921129</v>
      </c>
      <c r="E28" s="43">
        <v>-10.66737250788708</v>
      </c>
      <c r="F28" s="43">
        <v>195.16997381169796</v>
      </c>
      <c r="G28" s="43">
        <v>75733.515399796917</v>
      </c>
      <c r="H28" s="43">
        <v>22034.07532254672</v>
      </c>
      <c r="I28" s="43">
        <v>53699.440077250198</v>
      </c>
      <c r="J28" s="43">
        <v>1855.08</v>
      </c>
      <c r="K28" s="43">
        <v>74203.115373608583</v>
      </c>
    </row>
    <row r="29" spans="1:11">
      <c r="A29" s="51">
        <v>45778</v>
      </c>
      <c r="B29" s="41">
        <v>2000</v>
      </c>
      <c r="C29" s="41">
        <v>188.49</v>
      </c>
      <c r="D29" s="41">
        <v>1813.2598250415967</v>
      </c>
      <c r="E29" s="41">
        <v>1.7498250415966652</v>
      </c>
      <c r="F29" s="41">
        <v>196.91979885329462</v>
      </c>
      <c r="G29" s="41">
        <v>73920.255574755327</v>
      </c>
      <c r="H29" s="41">
        <v>22088.405919232449</v>
      </c>
      <c r="I29" s="41">
        <v>51831.849655522878</v>
      </c>
      <c r="J29" s="41">
        <v>1855.08</v>
      </c>
      <c r="K29" s="41">
        <v>72348.035373608582</v>
      </c>
    </row>
    <row r="30" spans="1:11" s="44" customFormat="1">
      <c r="A30" s="51">
        <v>45809</v>
      </c>
      <c r="B30" s="43">
        <v>2000</v>
      </c>
      <c r="C30" s="43">
        <v>177.96</v>
      </c>
      <c r="D30" s="43">
        <v>1811.6552392204865</v>
      </c>
      <c r="E30" s="43">
        <v>-10.384760779513556</v>
      </c>
      <c r="F30" s="43">
        <v>186.53503807378107</v>
      </c>
      <c r="G30" s="43">
        <v>72108.600335534837</v>
      </c>
      <c r="H30" s="43">
        <v>22144.685967191042</v>
      </c>
      <c r="I30" s="43">
        <v>49963.914368343794</v>
      </c>
      <c r="J30" s="43">
        <v>1855.08</v>
      </c>
      <c r="K30" s="43">
        <v>70492.95537360858</v>
      </c>
    </row>
    <row r="31" spans="1:11">
      <c r="A31" s="51">
        <v>45839</v>
      </c>
      <c r="B31" s="41">
        <v>2000</v>
      </c>
      <c r="C31" s="41">
        <v>179.24</v>
      </c>
      <c r="D31" s="41">
        <v>1822.1979717753936</v>
      </c>
      <c r="E31" s="41">
        <v>1.4379717753935495</v>
      </c>
      <c r="F31" s="41">
        <v>187.97300984917462</v>
      </c>
      <c r="G31" s="41">
        <v>70286.402363759436</v>
      </c>
      <c r="H31" s="41">
        <v>22199.289302452606</v>
      </c>
      <c r="I31" s="41">
        <v>48087.113061306831</v>
      </c>
      <c r="J31" s="41">
        <v>1855.08</v>
      </c>
      <c r="K31" s="41">
        <v>68637.875373608578</v>
      </c>
    </row>
    <row r="32" spans="1:11" s="44" customFormat="1">
      <c r="A32" s="51">
        <v>45870</v>
      </c>
      <c r="B32" s="43">
        <v>2000</v>
      </c>
      <c r="C32" s="43">
        <v>174.6</v>
      </c>
      <c r="D32" s="43">
        <v>1820.9140980868594</v>
      </c>
      <c r="E32" s="43">
        <v>-4.4859019131404807</v>
      </c>
      <c r="F32" s="43">
        <v>183.48710793603414</v>
      </c>
      <c r="G32" s="43">
        <v>68465.488265672582</v>
      </c>
      <c r="H32" s="43">
        <v>22255.851875195847</v>
      </c>
      <c r="I32" s="43">
        <v>46209.636390476735</v>
      </c>
      <c r="J32" s="43">
        <v>1855.08</v>
      </c>
      <c r="K32" s="43">
        <v>66782.795373608576</v>
      </c>
    </row>
    <row r="33" spans="1:11" s="34" customFormat="1">
      <c r="A33" s="39" t="s">
        <v>45</v>
      </c>
      <c r="B33" s="42">
        <f>SUM(B21:B32)</f>
        <v>24000</v>
      </c>
      <c r="C33" s="42">
        <f t="shared" ref="C33:J33" si="1">SUM(C21:C32)</f>
        <v>2360.7400000000002</v>
      </c>
      <c r="D33" s="42">
        <f t="shared" si="1"/>
        <v>21600.672176759239</v>
      </c>
      <c r="E33" s="42">
        <f t="shared" si="1"/>
        <v>-38.587823240760173</v>
      </c>
      <c r="F33" s="42" t="s">
        <v>47</v>
      </c>
      <c r="G33" s="42" t="s">
        <v>47</v>
      </c>
      <c r="H33" s="42" t="s">
        <v>47</v>
      </c>
      <c r="I33" s="42" t="s">
        <v>47</v>
      </c>
      <c r="J33" s="42">
        <f t="shared" si="1"/>
        <v>22260.960000000006</v>
      </c>
      <c r="K33" s="42" t="s">
        <v>47</v>
      </c>
    </row>
    <row r="34" spans="1:11" s="44" customFormat="1">
      <c r="A34" s="50">
        <v>45901</v>
      </c>
      <c r="B34" s="43">
        <v>2000</v>
      </c>
      <c r="C34" s="43">
        <v>169.93</v>
      </c>
      <c r="D34" s="43">
        <v>1831.1809878380677</v>
      </c>
      <c r="E34" s="43">
        <v>1.110987838067615</v>
      </c>
      <c r="F34" s="43">
        <v>184.59809577410175</v>
      </c>
      <c r="G34" s="43">
        <v>66634.307277834509</v>
      </c>
      <c r="H34" s="43">
        <v>22310.729318175781</v>
      </c>
      <c r="I34" s="43">
        <v>44323.577959658724</v>
      </c>
      <c r="J34" s="43">
        <v>1855.08</v>
      </c>
      <c r="K34" s="43">
        <v>64927.715373608575</v>
      </c>
    </row>
    <row r="35" spans="1:11">
      <c r="A35" s="50">
        <v>45931</v>
      </c>
      <c r="B35" s="41">
        <v>2000</v>
      </c>
      <c r="C35" s="41">
        <v>165.26</v>
      </c>
      <c r="D35" s="41">
        <v>1835.6962286299972</v>
      </c>
      <c r="E35" s="41">
        <v>0.95622862999709923</v>
      </c>
      <c r="F35" s="41">
        <v>185.55432440409885</v>
      </c>
      <c r="G35" s="41">
        <v>64798.611049204512</v>
      </c>
      <c r="H35" s="41">
        <v>22365.742075398681</v>
      </c>
      <c r="I35" s="41">
        <v>42432.868973805831</v>
      </c>
      <c r="J35" s="41">
        <v>1855.08</v>
      </c>
      <c r="K35" s="41">
        <v>63072.635373608573</v>
      </c>
    </row>
    <row r="36" spans="1:11" s="44" customFormat="1">
      <c r="A36" s="50">
        <v>45962</v>
      </c>
      <c r="B36" s="43">
        <v>2000</v>
      </c>
      <c r="C36" s="43">
        <v>155.41000000000003</v>
      </c>
      <c r="D36" s="43">
        <v>1834.8966896554516</v>
      </c>
      <c r="E36" s="43">
        <v>-9.6933103445484505</v>
      </c>
      <c r="F36" s="43">
        <v>175.8610140595504</v>
      </c>
      <c r="G36" s="43">
        <v>62963.714359549063</v>
      </c>
      <c r="H36" s="43">
        <v>22422.728760686681</v>
      </c>
      <c r="I36" s="43">
        <v>40540.985598862382</v>
      </c>
      <c r="J36" s="43">
        <v>1855.08</v>
      </c>
      <c r="K36" s="43">
        <v>61217.555373608571</v>
      </c>
    </row>
    <row r="37" spans="1:11">
      <c r="A37" s="50">
        <v>45992</v>
      </c>
      <c r="B37" s="41">
        <v>2000</v>
      </c>
      <c r="C37" s="41">
        <v>155.88</v>
      </c>
      <c r="D37" s="41">
        <v>1844.7470056887832</v>
      </c>
      <c r="E37" s="41">
        <v>0.62700568878312879</v>
      </c>
      <c r="F37" s="41">
        <v>176.48801974833353</v>
      </c>
      <c r="G37" s="41">
        <v>61118.96735386028</v>
      </c>
      <c r="H37" s="41">
        <v>22478.01768091851</v>
      </c>
      <c r="I37" s="41">
        <v>38640.949672941773</v>
      </c>
      <c r="J37" s="41">
        <v>1855.08</v>
      </c>
      <c r="K37" s="41">
        <v>59362.475373608569</v>
      </c>
    </row>
    <row r="38" spans="1:11" s="44" customFormat="1">
      <c r="A38" s="50">
        <v>46023</v>
      </c>
      <c r="B38" s="43">
        <v>2000</v>
      </c>
      <c r="C38" s="43">
        <v>151.18</v>
      </c>
      <c r="D38" s="43">
        <v>1844.2722201668767</v>
      </c>
      <c r="E38" s="43">
        <v>-4.5477798331234283</v>
      </c>
      <c r="F38" s="43">
        <v>171.9402399152101</v>
      </c>
      <c r="G38" s="43">
        <v>59274.6951336934</v>
      </c>
      <c r="H38" s="43">
        <v>22535.290438297288</v>
      </c>
      <c r="I38" s="43">
        <v>36739.404695396108</v>
      </c>
      <c r="J38" s="43">
        <v>1855.08</v>
      </c>
      <c r="K38" s="43">
        <v>57507.395373608568</v>
      </c>
    </row>
    <row r="39" spans="1:11">
      <c r="A39" s="50">
        <v>46054</v>
      </c>
      <c r="B39" s="41">
        <v>2000</v>
      </c>
      <c r="C39" s="41">
        <v>132.31</v>
      </c>
      <c r="D39" s="41">
        <v>1848.9713247278496</v>
      </c>
      <c r="E39" s="41">
        <v>-18.718675272150307</v>
      </c>
      <c r="F39" s="41">
        <v>153.22156464305979</v>
      </c>
      <c r="G39" s="41">
        <v>57425.723808965551</v>
      </c>
      <c r="H39" s="41">
        <v>22592.709123523633</v>
      </c>
      <c r="I39" s="41">
        <v>34833.014685441914</v>
      </c>
      <c r="J39" s="41">
        <v>1855.08</v>
      </c>
      <c r="K39" s="41">
        <v>55652.315373608566</v>
      </c>
    </row>
    <row r="40" spans="1:11" s="44" customFormat="1">
      <c r="A40" s="50">
        <v>46082</v>
      </c>
      <c r="B40" s="43">
        <v>2000</v>
      </c>
      <c r="C40" s="43">
        <v>141.71</v>
      </c>
      <c r="D40" s="43">
        <v>1867.8421698642985</v>
      </c>
      <c r="E40" s="43">
        <v>9.5521698642984632</v>
      </c>
      <c r="F40" s="43">
        <v>162.77373450735826</v>
      </c>
      <c r="G40" s="43">
        <v>55557.881639101251</v>
      </c>
      <c r="H40" s="43">
        <v>22644.703303424347</v>
      </c>
      <c r="I40" s="43">
        <v>32913.178335676901</v>
      </c>
      <c r="J40" s="43">
        <v>1855.08</v>
      </c>
      <c r="K40" s="43">
        <v>53797.235373608564</v>
      </c>
    </row>
    <row r="41" spans="1:11">
      <c r="A41" s="50">
        <v>46113</v>
      </c>
      <c r="B41" s="41">
        <v>2000</v>
      </c>
      <c r="C41" s="41">
        <v>132.57</v>
      </c>
      <c r="D41" s="41">
        <v>1858.441561851057</v>
      </c>
      <c r="E41" s="41">
        <v>-8.9884381489429188</v>
      </c>
      <c r="F41" s="41">
        <v>153.78529635841534</v>
      </c>
      <c r="G41" s="41">
        <v>53699.440077250198</v>
      </c>
      <c r="H41" s="41">
        <v>22702.400766635812</v>
      </c>
      <c r="I41" s="41">
        <v>30997.039310614386</v>
      </c>
      <c r="J41" s="41">
        <v>1855.08</v>
      </c>
      <c r="K41" s="41">
        <v>51942.155373608563</v>
      </c>
    </row>
    <row r="42" spans="1:11" s="44" customFormat="1">
      <c r="A42" s="50">
        <v>46143</v>
      </c>
      <c r="B42" s="43">
        <v>2000</v>
      </c>
      <c r="C42" s="43">
        <v>132.21</v>
      </c>
      <c r="D42" s="43">
        <v>1867.5904217273282</v>
      </c>
      <c r="E42" s="43">
        <v>-0.19957827267171524</v>
      </c>
      <c r="F42" s="43">
        <v>153.58571808574362</v>
      </c>
      <c r="G42" s="43">
        <v>51831.84965552287</v>
      </c>
      <c r="H42" s="43">
        <v>22758.379289074092</v>
      </c>
      <c r="I42" s="43">
        <v>29073.470366448779</v>
      </c>
      <c r="J42" s="43">
        <v>1855.08</v>
      </c>
      <c r="K42" s="43">
        <v>50087.075373608561</v>
      </c>
    </row>
    <row r="43" spans="1:11">
      <c r="A43" s="50">
        <v>46174</v>
      </c>
      <c r="B43" s="41">
        <v>2000</v>
      </c>
      <c r="C43" s="41">
        <v>123.35000000000001</v>
      </c>
      <c r="D43" s="41">
        <v>1867.9352871790788</v>
      </c>
      <c r="E43" s="41">
        <v>-8.7147128209212639</v>
      </c>
      <c r="F43" s="41">
        <v>144.87100526482237</v>
      </c>
      <c r="G43" s="41">
        <v>49963.914368343794</v>
      </c>
      <c r="H43" s="41">
        <v>22816.366392468168</v>
      </c>
      <c r="I43" s="41">
        <v>27147.547975875626</v>
      </c>
      <c r="J43" s="41">
        <v>1855.08</v>
      </c>
      <c r="K43" s="41">
        <v>48231.995373608559</v>
      </c>
    </row>
    <row r="44" spans="1:11" s="44" customFormat="1">
      <c r="A44" s="50">
        <v>46204</v>
      </c>
      <c r="B44" s="43">
        <v>2000</v>
      </c>
      <c r="C44" s="43">
        <v>122.67999999999999</v>
      </c>
      <c r="D44" s="43">
        <v>1876.8013070369605</v>
      </c>
      <c r="E44" s="43">
        <v>-0.51869296303949852</v>
      </c>
      <c r="F44" s="43">
        <v>144.35231230178289</v>
      </c>
      <c r="G44" s="43">
        <v>48087.113061306831</v>
      </c>
      <c r="H44" s="43">
        <v>22872.625926038643</v>
      </c>
      <c r="I44" s="43">
        <v>25214.487135268188</v>
      </c>
      <c r="J44" s="43">
        <v>1855.08</v>
      </c>
      <c r="K44" s="43">
        <v>46376.915373608557</v>
      </c>
    </row>
    <row r="45" spans="1:11">
      <c r="A45" s="50">
        <v>46235</v>
      </c>
      <c r="B45" s="41">
        <v>2000</v>
      </c>
      <c r="C45" s="41">
        <v>117.89</v>
      </c>
      <c r="D45" s="41">
        <v>1877.4766708300949</v>
      </c>
      <c r="E45" s="41">
        <v>-4.6333291699050818</v>
      </c>
      <c r="F45" s="41">
        <v>139.71898313187779</v>
      </c>
      <c r="G45" s="41">
        <v>46209.636390476735</v>
      </c>
      <c r="H45" s="41">
        <v>22930.904123603617</v>
      </c>
      <c r="I45" s="41">
        <v>23278.732266873118</v>
      </c>
      <c r="J45" s="41">
        <v>1855.08</v>
      </c>
      <c r="K45" s="41">
        <v>44521.835373608556</v>
      </c>
    </row>
    <row r="46" spans="1:11" s="34" customFormat="1">
      <c r="A46" s="39" t="s">
        <v>45</v>
      </c>
      <c r="B46" s="42">
        <f>SUM(B34:B45)</f>
        <v>24000</v>
      </c>
      <c r="C46" s="42">
        <f t="shared" ref="C46:J46" si="2">SUM(C34:C45)</f>
        <v>1700.38</v>
      </c>
      <c r="D46" s="42">
        <f t="shared" si="2"/>
        <v>22255.851875195847</v>
      </c>
      <c r="E46" s="42">
        <f t="shared" si="2"/>
        <v>-43.768124804156358</v>
      </c>
      <c r="F46" s="42" t="s">
        <v>47</v>
      </c>
      <c r="G46" s="42" t="s">
        <v>47</v>
      </c>
      <c r="H46" s="42" t="s">
        <v>47</v>
      </c>
      <c r="I46" s="42" t="s">
        <v>47</v>
      </c>
      <c r="J46" s="42">
        <f t="shared" si="2"/>
        <v>22260.960000000006</v>
      </c>
      <c r="K46" s="42" t="s">
        <v>47</v>
      </c>
    </row>
    <row r="47" spans="1:11">
      <c r="A47" s="51">
        <v>46266</v>
      </c>
      <c r="B47" s="41">
        <v>2000</v>
      </c>
      <c r="C47" s="41">
        <v>113.09</v>
      </c>
      <c r="D47" s="41">
        <v>1886.0584308180025</v>
      </c>
      <c r="E47" s="41">
        <v>-0.85156918199741938</v>
      </c>
      <c r="F47" s="41">
        <v>138.86741394988036</v>
      </c>
      <c r="G47" s="41">
        <v>44323.577959658731</v>
      </c>
      <c r="H47" s="41">
        <v>22987.446078976885</v>
      </c>
      <c r="I47" s="41">
        <v>21336.131880681845</v>
      </c>
      <c r="J47" s="41">
        <v>1855.08</v>
      </c>
      <c r="K47" s="41">
        <v>42666.755373608554</v>
      </c>
    </row>
    <row r="48" spans="1:11" s="44" customFormat="1">
      <c r="A48" s="51">
        <v>46296</v>
      </c>
      <c r="B48" s="43">
        <v>2000</v>
      </c>
      <c r="C48" s="43">
        <v>108.27</v>
      </c>
      <c r="D48" s="43">
        <v>1890.7089858528964</v>
      </c>
      <c r="E48" s="43">
        <v>-1.0210141471037133</v>
      </c>
      <c r="F48" s="43">
        <v>137.84639980277666</v>
      </c>
      <c r="G48" s="43">
        <v>42432.868973805831</v>
      </c>
      <c r="H48" s="43">
        <v>23044.127452870252</v>
      </c>
      <c r="I48" s="43">
        <v>19388.741520935579</v>
      </c>
      <c r="J48" s="43">
        <v>1855.08</v>
      </c>
      <c r="K48" s="43">
        <v>40811.675373608552</v>
      </c>
    </row>
    <row r="49" spans="1:11">
      <c r="A49" s="51">
        <v>46327</v>
      </c>
      <c r="B49" s="41">
        <v>2000</v>
      </c>
      <c r="C49" s="41">
        <v>100.11999999999999</v>
      </c>
      <c r="D49" s="41">
        <v>1891.8833749434536</v>
      </c>
      <c r="E49" s="41">
        <v>-7.9966250565463639</v>
      </c>
      <c r="F49" s="41">
        <v>129.84977474623031</v>
      </c>
      <c r="G49" s="41">
        <v>40540.985598862375</v>
      </c>
      <c r="H49" s="41">
        <v>23102.84262692825</v>
      </c>
      <c r="I49" s="41">
        <v>17438.142971934125</v>
      </c>
      <c r="J49" s="41">
        <v>1855.08</v>
      </c>
      <c r="K49" s="41">
        <v>38956.59537360855</v>
      </c>
    </row>
    <row r="50" spans="1:11" s="44" customFormat="1">
      <c r="A50" s="51">
        <v>46357</v>
      </c>
      <c r="B50" s="43">
        <v>2000</v>
      </c>
      <c r="C50" s="43">
        <v>98.61</v>
      </c>
      <c r="D50" s="43">
        <v>1900.0359259206134</v>
      </c>
      <c r="E50" s="43">
        <v>-1.3540740793866775</v>
      </c>
      <c r="F50" s="43">
        <v>128.49570066684362</v>
      </c>
      <c r="G50" s="43">
        <v>38640.949672941759</v>
      </c>
      <c r="H50" s="43">
        <v>23159.808540254919</v>
      </c>
      <c r="I50" s="43">
        <v>15481.14113268684</v>
      </c>
      <c r="J50" s="43">
        <v>1855.08</v>
      </c>
      <c r="K50" s="43">
        <v>37101.515373608549</v>
      </c>
    </row>
    <row r="51" spans="1:11">
      <c r="A51" s="51">
        <v>46388</v>
      </c>
      <c r="B51" s="41">
        <v>2000</v>
      </c>
      <c r="C51" s="41">
        <v>93.77000000000001</v>
      </c>
      <c r="D51" s="41">
        <v>1901.5449775456552</v>
      </c>
      <c r="E51" s="41">
        <v>-4.6850224543447325</v>
      </c>
      <c r="F51" s="41">
        <v>123.81067821249889</v>
      </c>
      <c r="G51" s="41">
        <v>36739.404695396101</v>
      </c>
      <c r="H51" s="41">
        <v>23218.818463384887</v>
      </c>
      <c r="I51" s="41">
        <v>13520.586232011214</v>
      </c>
      <c r="J51" s="41">
        <v>1855.08</v>
      </c>
      <c r="K51" s="41">
        <v>35246.435373608547</v>
      </c>
    </row>
    <row r="52" spans="1:11" s="44" customFormat="1">
      <c r="A52" s="51">
        <v>46419</v>
      </c>
      <c r="B52" s="43">
        <v>2000</v>
      </c>
      <c r="C52" s="43">
        <v>80.319999999999993</v>
      </c>
      <c r="D52" s="43">
        <v>1906.3900099541963</v>
      </c>
      <c r="E52" s="43">
        <v>-13.289990045803762</v>
      </c>
      <c r="F52" s="43">
        <v>110.52068816669512</v>
      </c>
      <c r="G52" s="43">
        <v>34833.014685441907</v>
      </c>
      <c r="H52" s="43">
        <v>23277.97874056557</v>
      </c>
      <c r="I52" s="43">
        <v>11555.035944876337</v>
      </c>
      <c r="J52" s="43">
        <v>1855.08</v>
      </c>
      <c r="K52" s="43">
        <v>33391.355373608545</v>
      </c>
    </row>
    <row r="53" spans="1:11">
      <c r="A53" s="51">
        <v>46447</v>
      </c>
      <c r="B53" s="41">
        <v>2000</v>
      </c>
      <c r="C53" s="41">
        <v>84.02</v>
      </c>
      <c r="D53" s="41">
        <v>1919.8363497650105</v>
      </c>
      <c r="E53" s="41">
        <v>3.8563497650104068</v>
      </c>
      <c r="F53" s="41">
        <v>114.37703793170553</v>
      </c>
      <c r="G53" s="41">
        <v>32913.178335676894</v>
      </c>
      <c r="H53" s="41">
        <v>23331.549979310981</v>
      </c>
      <c r="I53" s="41">
        <v>9581.6283563659126</v>
      </c>
      <c r="J53" s="41">
        <v>1855.08</v>
      </c>
      <c r="K53" s="41">
        <v>31536.275373608543</v>
      </c>
    </row>
    <row r="54" spans="1:11" s="44" customFormat="1">
      <c r="A54" s="51">
        <v>46478</v>
      </c>
      <c r="B54" s="43">
        <v>2000</v>
      </c>
      <c r="C54" s="43">
        <v>76.589999999999989</v>
      </c>
      <c r="D54" s="43">
        <v>1916.1390250625218</v>
      </c>
      <c r="E54" s="43">
        <v>-7.2709749374781296</v>
      </c>
      <c r="F54" s="43">
        <v>107.1060629942274</v>
      </c>
      <c r="G54" s="43">
        <v>30997.039310614371</v>
      </c>
      <c r="H54" s="43">
        <v>23390.997490217171</v>
      </c>
      <c r="I54" s="43">
        <v>7606.0418203972004</v>
      </c>
      <c r="J54" s="43">
        <v>1855.08</v>
      </c>
      <c r="K54" s="43">
        <v>29681.195373608542</v>
      </c>
    </row>
    <row r="55" spans="1:11">
      <c r="A55" s="51">
        <v>46508</v>
      </c>
      <c r="B55" s="41">
        <v>2000</v>
      </c>
      <c r="C55" s="41">
        <v>74.239999999999995</v>
      </c>
      <c r="D55" s="41">
        <v>1923.5689441656084</v>
      </c>
      <c r="E55" s="41">
        <v>-2.1910558343916051</v>
      </c>
      <c r="F55" s="41">
        <v>104.9150071598358</v>
      </c>
      <c r="G55" s="41">
        <v>29073.470366448764</v>
      </c>
      <c r="H55" s="41">
        <v>23448.673922384827</v>
      </c>
      <c r="I55" s="41">
        <v>5624.7964440639371</v>
      </c>
      <c r="J55" s="41">
        <v>1855.08</v>
      </c>
      <c r="K55" s="41">
        <v>27826.11537360854</v>
      </c>
    </row>
    <row r="56" spans="1:11" s="44" customFormat="1">
      <c r="A56" s="51">
        <v>46539</v>
      </c>
      <c r="B56" s="43">
        <v>2000</v>
      </c>
      <c r="C56" s="43">
        <v>67.099999999999994</v>
      </c>
      <c r="D56" s="43">
        <v>1925.9223905731578</v>
      </c>
      <c r="E56" s="43">
        <v>-6.977609426842065</v>
      </c>
      <c r="F56" s="43">
        <v>97.93739773299373</v>
      </c>
      <c r="G56" s="43">
        <v>27147.547975875605</v>
      </c>
      <c r="H56" s="43">
        <v>23508.419858680216</v>
      </c>
      <c r="I56" s="43">
        <v>3639.1281171953888</v>
      </c>
      <c r="J56" s="43">
        <v>1855.08</v>
      </c>
      <c r="K56" s="43">
        <v>25971.035373608538</v>
      </c>
    </row>
    <row r="57" spans="1:11">
      <c r="A57" s="51">
        <v>46569</v>
      </c>
      <c r="B57" s="41">
        <v>2000</v>
      </c>
      <c r="C57" s="41">
        <v>64.400000000000006</v>
      </c>
      <c r="D57" s="41">
        <v>1933.06084060743</v>
      </c>
      <c r="E57" s="41">
        <v>-2.5391593925699851</v>
      </c>
      <c r="F57" s="41">
        <v>95.398238340423745</v>
      </c>
      <c r="G57" s="41">
        <v>25214.487135268173</v>
      </c>
      <c r="H57" s="41">
        <v>23566.385825455047</v>
      </c>
      <c r="I57" s="41">
        <v>1648.1013098131261</v>
      </c>
      <c r="J57" s="41">
        <v>1855.08</v>
      </c>
      <c r="K57" s="41">
        <v>24115.955373608536</v>
      </c>
    </row>
    <row r="58" spans="1:11" s="44" customFormat="1">
      <c r="A58" s="51">
        <v>46600</v>
      </c>
      <c r="B58" s="43">
        <v>2000</v>
      </c>
      <c r="C58" s="43">
        <v>59.47</v>
      </c>
      <c r="D58" s="43">
        <v>1935.7548683950702</v>
      </c>
      <c r="E58" s="43">
        <v>-4.775131604929868</v>
      </c>
      <c r="F58" s="43">
        <v>90.623106735493877</v>
      </c>
      <c r="G58" s="43">
        <v>23278.732266873103</v>
      </c>
      <c r="H58" s="43">
        <v>23626.431685229494</v>
      </c>
      <c r="I58" s="43">
        <v>-347.69941835639111</v>
      </c>
      <c r="J58" s="43">
        <v>1855.08</v>
      </c>
      <c r="K58" s="43">
        <v>22260.875373608535</v>
      </c>
    </row>
    <row r="59" spans="1:11" s="34" customFormat="1">
      <c r="A59" s="39" t="s">
        <v>45</v>
      </c>
      <c r="B59" s="42">
        <f>SUM(B47:B58)</f>
        <v>24000</v>
      </c>
      <c r="C59" s="42">
        <f t="shared" ref="C59:J59" si="3">SUM(C47:C58)</f>
        <v>1020.0000000000001</v>
      </c>
      <c r="D59" s="42">
        <f t="shared" si="3"/>
        <v>22930.904123603617</v>
      </c>
      <c r="E59" s="42">
        <f t="shared" si="3"/>
        <v>-49.095876396383915</v>
      </c>
      <c r="F59" s="42" t="s">
        <v>47</v>
      </c>
      <c r="G59" s="42" t="s">
        <v>47</v>
      </c>
      <c r="H59" s="42" t="s">
        <v>47</v>
      </c>
      <c r="I59" s="42" t="s">
        <v>47</v>
      </c>
      <c r="J59" s="42">
        <f t="shared" si="3"/>
        <v>22260.960000000006</v>
      </c>
      <c r="K59" s="42" t="s">
        <v>47</v>
      </c>
    </row>
    <row r="60" spans="1:11" s="44" customFormat="1">
      <c r="A60" s="50">
        <v>46631</v>
      </c>
      <c r="B60" s="43">
        <v>2000</v>
      </c>
      <c r="C60" s="43">
        <v>54.519999999999996</v>
      </c>
      <c r="D60" s="43">
        <v>1942.6003861912718</v>
      </c>
      <c r="E60" s="43">
        <v>-2.8796138087281946</v>
      </c>
      <c r="F60" s="43">
        <v>87.743492926765683</v>
      </c>
      <c r="G60" s="43">
        <v>21336.131880681831</v>
      </c>
      <c r="H60" s="43">
        <v>21336.131880681831</v>
      </c>
      <c r="I60" s="43">
        <v>0</v>
      </c>
      <c r="J60" s="43">
        <v>1855.08</v>
      </c>
      <c r="K60" s="43">
        <v>20405.795373608533</v>
      </c>
    </row>
    <row r="61" spans="1:11">
      <c r="A61" s="50">
        <v>46661</v>
      </c>
      <c r="B61" s="41">
        <v>2000</v>
      </c>
      <c r="C61" s="41">
        <v>49.56</v>
      </c>
      <c r="D61" s="41">
        <v>1947.390359746264</v>
      </c>
      <c r="E61" s="41">
        <v>-3.0496402537360225</v>
      </c>
      <c r="F61" s="41">
        <v>84.693852673029653</v>
      </c>
      <c r="G61" s="41">
        <v>19388.741520935568</v>
      </c>
      <c r="H61" s="41">
        <v>19388.741520935568</v>
      </c>
      <c r="I61" s="41">
        <v>0</v>
      </c>
      <c r="J61" s="41">
        <v>1855.08</v>
      </c>
      <c r="K61" s="41">
        <v>18550.715373608531</v>
      </c>
    </row>
    <row r="62" spans="1:11" s="44" customFormat="1">
      <c r="A62" s="50">
        <v>46692</v>
      </c>
      <c r="B62" s="43">
        <v>2000</v>
      </c>
      <c r="C62" s="43">
        <v>43.150000000000006</v>
      </c>
      <c r="D62" s="43">
        <v>1950.5985490014518</v>
      </c>
      <c r="E62" s="43">
        <v>-6.251450998548151</v>
      </c>
      <c r="F62" s="43">
        <v>78.442401674481502</v>
      </c>
      <c r="G62" s="43">
        <v>17438.142971934118</v>
      </c>
      <c r="H62" s="43">
        <v>17438.142971934118</v>
      </c>
      <c r="I62" s="43">
        <v>0</v>
      </c>
      <c r="J62" s="43">
        <v>1855.08</v>
      </c>
      <c r="K62" s="43">
        <v>16695.635373608529</v>
      </c>
    </row>
    <row r="63" spans="1:11">
      <c r="A63" s="50">
        <v>46722</v>
      </c>
      <c r="B63" s="41">
        <v>2000</v>
      </c>
      <c r="C63" s="41">
        <v>39.6</v>
      </c>
      <c r="D63" s="41">
        <v>1957.0018392472857</v>
      </c>
      <c r="E63" s="41">
        <v>-3.3981607527142614</v>
      </c>
      <c r="F63" s="41">
        <v>75.044240921767241</v>
      </c>
      <c r="G63" s="41">
        <v>15481.141132686833</v>
      </c>
      <c r="H63" s="41">
        <v>15481.141132686833</v>
      </c>
      <c r="I63" s="41">
        <v>0</v>
      </c>
      <c r="J63" s="41">
        <v>1855.08</v>
      </c>
      <c r="K63" s="41">
        <v>14840.555373608529</v>
      </c>
    </row>
    <row r="64" spans="1:11" s="44" customFormat="1">
      <c r="A64" s="50">
        <v>46753</v>
      </c>
      <c r="B64" s="43">
        <v>2000</v>
      </c>
      <c r="C64" s="43">
        <v>34.610000000000007</v>
      </c>
      <c r="D64" s="43">
        <v>1960.5549006756198</v>
      </c>
      <c r="E64" s="43">
        <v>-4.8350993243801454</v>
      </c>
      <c r="F64" s="43">
        <v>70.209141597387088</v>
      </c>
      <c r="G64" s="43">
        <v>13520.586232011214</v>
      </c>
      <c r="H64" s="43">
        <v>13520.586232011214</v>
      </c>
      <c r="I64" s="43">
        <v>0</v>
      </c>
      <c r="J64" s="43">
        <v>1855.08</v>
      </c>
      <c r="K64" s="43">
        <v>12985.475373608529</v>
      </c>
    </row>
    <row r="65" spans="1:12">
      <c r="A65" s="50">
        <v>46784</v>
      </c>
      <c r="B65" s="41">
        <v>2000</v>
      </c>
      <c r="C65" s="41">
        <v>26.75</v>
      </c>
      <c r="D65" s="41">
        <v>1965.5502871348756</v>
      </c>
      <c r="E65" s="41">
        <v>-7.6997128651244608</v>
      </c>
      <c r="F65" s="41">
        <v>62.509428732262627</v>
      </c>
      <c r="G65" s="41">
        <v>11555.035944876337</v>
      </c>
      <c r="H65" s="41">
        <v>11555.035944876337</v>
      </c>
      <c r="I65" s="41">
        <v>0</v>
      </c>
      <c r="J65" s="41">
        <v>1855.08</v>
      </c>
      <c r="K65" s="41">
        <v>11130.39537360853</v>
      </c>
    </row>
    <row r="66" spans="1:12" s="44" customFormat="1">
      <c r="A66" s="50">
        <v>46813</v>
      </c>
      <c r="B66" s="43">
        <v>2000</v>
      </c>
      <c r="C66" s="43">
        <v>24.58</v>
      </c>
      <c r="D66" s="43">
        <v>1973.4075885104216</v>
      </c>
      <c r="E66" s="43">
        <v>-2.0124114895784189</v>
      </c>
      <c r="F66" s="43">
        <v>60.497017242684208</v>
      </c>
      <c r="G66" s="43">
        <v>9581.6283563659163</v>
      </c>
      <c r="H66" s="43">
        <v>9581.6283563659163</v>
      </c>
      <c r="I66" s="43">
        <v>0</v>
      </c>
      <c r="J66" s="43">
        <v>1855.08</v>
      </c>
      <c r="K66" s="43">
        <v>9275.3153736085296</v>
      </c>
    </row>
    <row r="67" spans="1:12">
      <c r="A67" s="50">
        <v>46844</v>
      </c>
      <c r="B67" s="41">
        <v>2000</v>
      </c>
      <c r="C67" s="41">
        <v>18.919999999999998</v>
      </c>
      <c r="D67" s="41">
        <v>1975.5865359687116</v>
      </c>
      <c r="E67" s="41">
        <v>-5.4934640312884966</v>
      </c>
      <c r="F67" s="41">
        <v>55.003553211395712</v>
      </c>
      <c r="G67" s="41">
        <v>7606.0418203972049</v>
      </c>
      <c r="H67" s="41">
        <v>7606.0418203972049</v>
      </c>
      <c r="I67" s="41">
        <v>0</v>
      </c>
      <c r="J67" s="41">
        <v>1855.08</v>
      </c>
      <c r="K67" s="41">
        <v>7420.2353736085297</v>
      </c>
    </row>
    <row r="68" spans="1:12" s="44" customFormat="1">
      <c r="A68" s="50">
        <v>46874</v>
      </c>
      <c r="B68" s="43">
        <v>2000</v>
      </c>
      <c r="C68" s="43">
        <v>14.5</v>
      </c>
      <c r="D68" s="43">
        <v>1981.2453763332671</v>
      </c>
      <c r="E68" s="43">
        <v>-4.254623666732833</v>
      </c>
      <c r="F68" s="43">
        <v>50.748929544662879</v>
      </c>
      <c r="G68" s="43">
        <v>5624.796444063938</v>
      </c>
      <c r="H68" s="43">
        <v>5624.796444063938</v>
      </c>
      <c r="I68" s="43">
        <v>0</v>
      </c>
      <c r="J68" s="43">
        <v>1855.08</v>
      </c>
      <c r="K68" s="43">
        <v>5565.1553736085298</v>
      </c>
    </row>
    <row r="69" spans="1:12">
      <c r="A69" s="50">
        <v>46905</v>
      </c>
      <c r="B69" s="41">
        <v>2000</v>
      </c>
      <c r="C69" s="41">
        <v>9.1300000000000008</v>
      </c>
      <c r="D69" s="41">
        <v>1985.6683268685495</v>
      </c>
      <c r="E69" s="41">
        <v>-5.2016731314505815</v>
      </c>
      <c r="F69" s="41">
        <v>45.547256413212295</v>
      </c>
      <c r="G69" s="41">
        <v>3639.1281171953888</v>
      </c>
      <c r="H69" s="41">
        <v>3639.1281171953888</v>
      </c>
      <c r="I69" s="41">
        <v>0</v>
      </c>
      <c r="J69" s="41">
        <v>1855.08</v>
      </c>
      <c r="K69" s="41">
        <v>3710.0753736085298</v>
      </c>
    </row>
    <row r="70" spans="1:12" s="44" customFormat="1">
      <c r="A70" s="50">
        <v>46935</v>
      </c>
      <c r="B70" s="43">
        <v>2000</v>
      </c>
      <c r="C70" s="43">
        <v>4.3599999999999994</v>
      </c>
      <c r="D70" s="43">
        <v>1991.0268073822579</v>
      </c>
      <c r="E70" s="43">
        <v>-4.6131926177420546</v>
      </c>
      <c r="F70" s="43">
        <v>40.934063795470237</v>
      </c>
      <c r="G70" s="43">
        <v>1648.1013098131309</v>
      </c>
      <c r="H70" s="43">
        <v>1648.1013098131309</v>
      </c>
      <c r="I70" s="43">
        <v>0</v>
      </c>
      <c r="J70" s="43">
        <v>1855.08</v>
      </c>
      <c r="K70" s="43">
        <v>1854.9953736085299</v>
      </c>
    </row>
    <row r="71" spans="1:12">
      <c r="A71" s="50">
        <v>46966</v>
      </c>
      <c r="B71" s="41">
        <v>2000</v>
      </c>
      <c r="C71" s="41">
        <v>-0.72</v>
      </c>
      <c r="D71" s="41">
        <v>1995.8007281695172</v>
      </c>
      <c r="E71" s="41">
        <v>-4.9192718304827716</v>
      </c>
      <c r="F71" s="41">
        <v>36.014791964987467</v>
      </c>
      <c r="G71" s="41">
        <v>-347.69941835638633</v>
      </c>
      <c r="H71" s="41">
        <v>-347.69941835638633</v>
      </c>
      <c r="I71" s="41">
        <v>0</v>
      </c>
      <c r="J71" s="41">
        <v>1855.08</v>
      </c>
      <c r="K71" s="41">
        <v>-8.4626391470010276E-2</v>
      </c>
    </row>
    <row r="72" spans="1:12" s="34" customFormat="1">
      <c r="A72" s="39" t="s">
        <v>45</v>
      </c>
      <c r="B72" s="42">
        <f>SUM(B60:B71)</f>
        <v>24000</v>
      </c>
      <c r="C72" s="42">
        <f t="shared" ref="C72:J72" si="4">SUM(C60:C71)</f>
        <v>318.96000000000004</v>
      </c>
      <c r="D72" s="42">
        <f t="shared" si="4"/>
        <v>23626.431685229494</v>
      </c>
      <c r="E72" s="42">
        <f t="shared" si="4"/>
        <v>-54.608314770506396</v>
      </c>
      <c r="F72" s="42" t="s">
        <v>47</v>
      </c>
      <c r="G72" s="42" t="s">
        <v>47</v>
      </c>
      <c r="H72" s="42" t="s">
        <v>47</v>
      </c>
      <c r="I72" s="42" t="s">
        <v>47</v>
      </c>
      <c r="J72" s="42">
        <f t="shared" si="4"/>
        <v>22260.960000000006</v>
      </c>
      <c r="K72" s="42" t="s">
        <v>47</v>
      </c>
    </row>
    <row r="73" spans="1:12">
      <c r="A73" s="53" t="s">
        <v>34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35"/>
    </row>
    <row r="74" spans="1:12" ht="16" hidden="1" customHeight="1">
      <c r="D74" s="35"/>
      <c r="E74" s="35"/>
      <c r="F74" s="35"/>
      <c r="G74" s="35"/>
      <c r="H74" s="35"/>
      <c r="I74" s="35"/>
      <c r="J74" s="35"/>
      <c r="K74" s="35"/>
      <c r="L74" s="35"/>
    </row>
    <row r="75" spans="1:12" ht="16" hidden="1" customHeight="1">
      <c r="D75" s="35"/>
      <c r="E75" s="35"/>
      <c r="F75" s="35"/>
      <c r="G75" s="35"/>
      <c r="H75" s="35"/>
      <c r="I75" s="35"/>
      <c r="J75" s="35"/>
      <c r="K75" s="35"/>
      <c r="L75" s="35"/>
    </row>
    <row r="76" spans="1:12" ht="16" hidden="1" customHeight="1">
      <c r="D76" s="35"/>
      <c r="E76" s="35"/>
      <c r="F76" s="35"/>
      <c r="G76" s="35"/>
      <c r="H76" s="35"/>
      <c r="I76" s="35"/>
      <c r="J76" s="35"/>
      <c r="K76" s="35"/>
      <c r="L76" s="35"/>
    </row>
    <row r="77" spans="1:12" ht="16" hidden="1" customHeight="1">
      <c r="D77" s="35"/>
      <c r="E77" s="35"/>
      <c r="F77" s="35"/>
      <c r="G77" s="35"/>
      <c r="H77" s="35"/>
      <c r="I77" s="35"/>
      <c r="J77" s="35"/>
      <c r="K77" s="35"/>
      <c r="L77" s="35"/>
    </row>
    <row r="78" spans="1:12" ht="16" hidden="1" customHeight="1">
      <c r="D78" s="35"/>
      <c r="E78" s="35"/>
      <c r="F78" s="35"/>
      <c r="G78" s="35"/>
      <c r="H78" s="35"/>
      <c r="I78" s="35"/>
      <c r="J78" s="35"/>
      <c r="K78" s="35"/>
      <c r="L78" s="35"/>
    </row>
    <row r="79" spans="1:12" ht="16" hidden="1" customHeight="1">
      <c r="D79" s="35"/>
      <c r="E79" s="35"/>
      <c r="F79" s="35"/>
      <c r="G79" s="35"/>
      <c r="H79" s="35"/>
      <c r="I79" s="35"/>
      <c r="J79" s="35"/>
      <c r="K79" s="35"/>
      <c r="L79" s="35"/>
    </row>
    <row r="80" spans="1:12" ht="16" hidden="1" customHeight="1">
      <c r="D80" s="35"/>
      <c r="E80" s="35"/>
      <c r="F80" s="35"/>
      <c r="G80" s="35"/>
      <c r="H80" s="35"/>
      <c r="I80" s="35"/>
      <c r="J80" s="35"/>
      <c r="K80" s="35"/>
      <c r="L80" s="35"/>
    </row>
    <row r="81" spans="4:12" ht="16" hidden="1" customHeight="1">
      <c r="D81" s="35"/>
      <c r="E81" s="35"/>
      <c r="F81" s="35"/>
      <c r="G81" s="35"/>
      <c r="H81" s="35"/>
      <c r="I81" s="35"/>
      <c r="J81" s="35"/>
      <c r="K81" s="35"/>
      <c r="L81" s="35"/>
    </row>
  </sheetData>
  <mergeCells count="1">
    <mergeCell ref="A1:K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Table of Contents</vt:lpstr>
      <vt:lpstr>Template</vt:lpstr>
      <vt:lpstr>Example - Template</vt:lpstr>
      <vt:lpstr>Example - Amort table</vt:lpstr>
      <vt:lpstr>'Example - Amort table'!Print_Area</vt:lpstr>
      <vt:lpstr>'Example - Template'!Print_Area</vt:lpstr>
      <vt:lpstr>Template!Print_Area</vt:lpstr>
      <vt:lpstr>'Example - Template'!TitleRegion1.A8.F11.1</vt:lpstr>
      <vt:lpstr>Template!TitleRegion1.A8.F11.1</vt:lpstr>
      <vt:lpstr>'Example - Template'!TitleRegion2.A12.M17.1</vt:lpstr>
      <vt:lpstr>Template!TitleRegion2.A12.M17.1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 Golshan</dc:creator>
  <cp:lastModifiedBy>Mary Helen Shuff</cp:lastModifiedBy>
  <dcterms:created xsi:type="dcterms:W3CDTF">2022-06-22T13:49:27Z</dcterms:created>
  <dcterms:modified xsi:type="dcterms:W3CDTF">2024-05-15T23:35:04Z</dcterms:modified>
</cp:coreProperties>
</file>