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C\FPPs_Components\APSs\Current APSs\11_BenefitsProportional\2023\Forms and Letters\"/>
    </mc:Choice>
  </mc:AlternateContent>
  <xr:revisionPtr revIDLastSave="0" documentId="13_ncr:1_{FD2A5166-D4A2-4878-8004-0F8648822FD9}" xr6:coauthVersionLast="47" xr6:coauthVersionMax="47" xr10:uidLastSave="{00000000-0000-0000-0000-000000000000}"/>
  <bookViews>
    <workbookView xWindow="4905" yWindow="1230" windowWidth="16020" windowHeight="13980" activeTab="1" xr2:uid="{00000000-000D-0000-FFFF-FFFF00000000}"/>
  </bookViews>
  <sheets>
    <sheet name="HE, Section I" sheetId="1" r:id="rId1"/>
    <sheet name="HE, Section II" sheetId="2" r:id="rId2"/>
    <sheet name="LocalFdsAdj" sheetId="3" r:id="rId3"/>
  </sheets>
  <definedNames>
    <definedName name="_xlnm.Print_Area" localSheetId="0">'HE, Section I'!$A$1:$P$85</definedName>
    <definedName name="_xlnm.Print_Area" localSheetId="2">LocalFdsAdj!$A$1:$G$41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2" l="1"/>
  <c r="K68" i="1" l="1"/>
  <c r="K48" i="1"/>
  <c r="K34" i="1"/>
  <c r="K32" i="1"/>
  <c r="K30" i="1"/>
  <c r="K60" i="1" l="1"/>
  <c r="G17" i="1"/>
  <c r="K66" i="1"/>
  <c r="K20" i="1"/>
  <c r="L4" i="1" l="1"/>
  <c r="I78" i="2" l="1"/>
  <c r="I76" i="2"/>
  <c r="I74" i="2"/>
  <c r="I72" i="2"/>
  <c r="I59" i="2"/>
  <c r="I57" i="2"/>
  <c r="I55" i="2"/>
  <c r="I53" i="2"/>
  <c r="I62" i="2" s="1"/>
  <c r="G46" i="2"/>
  <c r="I35" i="2"/>
  <c r="I33" i="2"/>
  <c r="I31" i="2"/>
  <c r="I29" i="2"/>
  <c r="I16" i="2"/>
  <c r="I14" i="2"/>
  <c r="I10" i="2"/>
  <c r="I19" i="2" s="1"/>
  <c r="K62" i="1"/>
  <c r="K58" i="1"/>
  <c r="K56" i="1"/>
  <c r="K46" i="1"/>
  <c r="K44" i="1"/>
  <c r="K28" i="1"/>
  <c r="K37" i="1" s="1"/>
  <c r="K18" i="1"/>
  <c r="K16" i="1"/>
  <c r="K49" i="1" l="1"/>
  <c r="D14" i="3" s="1"/>
  <c r="D36" i="3" s="1"/>
  <c r="K69" i="1"/>
  <c r="D15" i="3" s="1"/>
  <c r="K21" i="1"/>
  <c r="D13" i="3"/>
  <c r="D20" i="3"/>
  <c r="I81" i="2"/>
  <c r="D23" i="3" s="1"/>
  <c r="I38" i="2"/>
  <c r="D21" i="3" s="1"/>
  <c r="D22" i="3"/>
  <c r="D24" i="3" l="1"/>
  <c r="D12" i="3"/>
  <c r="D16" i="3" s="1"/>
  <c r="K73" i="1"/>
  <c r="D34" i="3" l="1"/>
  <c r="O21" i="1"/>
  <c r="F12" i="3" s="1"/>
  <c r="O69" i="1"/>
  <c r="O49" i="1"/>
  <c r="F14" i="3" s="1"/>
  <c r="O37" i="1"/>
  <c r="F13" i="3" s="1"/>
  <c r="D28" i="3" s="1"/>
  <c r="G36" i="1" s="1"/>
  <c r="K35" i="1" s="1"/>
  <c r="K38" i="1" s="1"/>
  <c r="F15" i="3" l="1"/>
  <c r="D29" i="3" s="1"/>
  <c r="D30" i="3" s="1"/>
  <c r="O73" i="1"/>
  <c r="D35" i="3"/>
  <c r="F16" i="3" l="1"/>
  <c r="D37" i="3"/>
  <c r="D38" i="3" s="1"/>
  <c r="G65" i="1"/>
  <c r="K64" i="1" s="1"/>
  <c r="K70" i="1" s="1"/>
  <c r="K74" i="1" l="1"/>
  <c r="F36" i="3"/>
  <c r="P49" i="1" s="1"/>
  <c r="F34" i="3"/>
  <c r="F35" i="3"/>
  <c r="P38" i="1" s="1"/>
  <c r="F37" i="3"/>
  <c r="P70" i="1" s="1"/>
  <c r="K31" i="2" l="1"/>
  <c r="M31" i="2" s="1"/>
  <c r="K12" i="2"/>
  <c r="M12" i="2" s="1"/>
  <c r="K55" i="2"/>
  <c r="M55" i="2" s="1"/>
  <c r="K74" i="2"/>
  <c r="M74" i="2" s="1"/>
  <c r="F38" i="3"/>
  <c r="P73" i="1" s="1"/>
  <c r="P22" i="1"/>
  <c r="K59" i="2"/>
  <c r="M59" i="2" s="1"/>
  <c r="K78" i="2"/>
  <c r="M78" i="2" s="1"/>
  <c r="K35" i="2"/>
  <c r="M35" i="2" s="1"/>
  <c r="K16" i="2"/>
  <c r="M16" i="2" s="1"/>
  <c r="K33" i="2"/>
  <c r="M33" i="2" s="1"/>
  <c r="K57" i="2"/>
  <c r="M57" i="2" s="1"/>
  <c r="K14" i="2"/>
  <c r="M14" i="2" s="1"/>
  <c r="K76" i="2"/>
  <c r="M76" i="2" s="1"/>
  <c r="K72" i="2" l="1"/>
  <c r="K10" i="2"/>
  <c r="K53" i="2"/>
  <c r="K62" i="2" s="1"/>
  <c r="K29" i="2"/>
  <c r="K38" i="2" s="1"/>
  <c r="M29" i="2" l="1"/>
  <c r="M38" i="2" s="1"/>
  <c r="M10" i="2"/>
  <c r="M19" i="2" s="1"/>
  <c r="K19" i="2"/>
  <c r="M53" i="2"/>
  <c r="M62" i="2" s="1"/>
  <c r="M72" i="2"/>
  <c r="M81" i="2" s="1"/>
  <c r="K8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Christy Bearden</author>
  </authors>
  <commentList>
    <comment ref="P21" authorId="0" shapeId="0" xr:uid="{00000000-0006-0000-0000-000001000000}">
      <text>
        <r>
          <rPr>
            <sz val="10"/>
            <color indexed="81"/>
            <rFont val="Arial"/>
            <family val="2"/>
          </rPr>
          <t>See LocalFdsAdj page</t>
        </r>
      </text>
    </comment>
    <comment ref="G35" authorId="0" shapeId="0" xr:uid="{00000000-0006-0000-0000-000002000000}">
      <text>
        <r>
          <rPr>
            <sz val="10"/>
            <color indexed="81"/>
            <rFont val="Arial"/>
            <family val="2"/>
          </rPr>
          <t>See LocalFdsAdj page</t>
        </r>
      </text>
    </comment>
    <comment ref="P37" authorId="0" shapeId="0" xr:uid="{00000000-0006-0000-0000-000003000000}">
      <text>
        <r>
          <rPr>
            <sz val="10"/>
            <color indexed="81"/>
            <rFont val="Arial"/>
            <family val="2"/>
          </rPr>
          <t>See LocalFdsAdj page</t>
        </r>
      </text>
    </comment>
    <comment ref="G64" authorId="0" shapeId="0" xr:uid="{00000000-0006-0000-0000-000004000000}">
      <text>
        <r>
          <rPr>
            <sz val="10"/>
            <color indexed="81"/>
            <rFont val="Arial"/>
            <family val="2"/>
          </rPr>
          <t>See LocalFdsAdj page</t>
        </r>
      </text>
    </comment>
    <comment ref="P69" authorId="0" shapeId="0" xr:uid="{00000000-0006-0000-0000-000005000000}">
      <text>
        <r>
          <rPr>
            <sz val="10"/>
            <color indexed="81"/>
            <rFont val="Arial"/>
            <family val="2"/>
          </rPr>
          <t>See LocalFdsAdj page</t>
        </r>
      </text>
    </comment>
    <comment ref="K75" authorId="0" shapeId="0" xr:uid="{00000000-0006-0000-0000-000006000000}">
      <text>
        <r>
          <rPr>
            <sz val="10"/>
            <color indexed="81"/>
            <rFont val="Arial"/>
            <family val="2"/>
          </rPr>
          <t>See LocalFdsAdj page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Christy Bearden</author>
  </authors>
  <commentList>
    <comment ref="E28" authorId="0" shapeId="0" xr:uid="{00000000-0006-0000-0200-000001000000}">
      <text>
        <r>
          <rPr>
            <sz val="10"/>
            <color indexed="81"/>
            <rFont val="Arial"/>
            <family val="2"/>
          </rPr>
          <t>See HE, Section I</t>
        </r>
      </text>
    </comment>
    <comment ref="E29" authorId="0" shapeId="0" xr:uid="{00000000-0006-0000-0200-000002000000}">
      <text>
        <r>
          <rPr>
            <sz val="10"/>
            <color indexed="81"/>
            <rFont val="Arial"/>
            <family val="2"/>
          </rPr>
          <t>See HE, Section I</t>
        </r>
      </text>
    </comment>
    <comment ref="G34" authorId="0" shapeId="0" xr:uid="{00000000-0006-0000-0200-000003000000}">
      <text>
        <r>
          <rPr>
            <sz val="10"/>
            <color indexed="81"/>
            <rFont val="Arial"/>
            <family val="2"/>
          </rPr>
          <t>See HE, Section I</t>
        </r>
      </text>
    </comment>
    <comment ref="G35" authorId="0" shapeId="0" xr:uid="{00000000-0006-0000-0200-000004000000}">
      <text>
        <r>
          <rPr>
            <sz val="10"/>
            <color indexed="81"/>
            <rFont val="Arial"/>
            <family val="2"/>
          </rPr>
          <t>See HE, Section I</t>
        </r>
      </text>
    </comment>
    <comment ref="G37" authorId="0" shapeId="0" xr:uid="{00000000-0006-0000-0200-000005000000}">
      <text>
        <r>
          <rPr>
            <sz val="10"/>
            <color indexed="81"/>
            <rFont val="Arial"/>
            <family val="2"/>
          </rPr>
          <t>See HE, Section I</t>
        </r>
      </text>
    </comment>
    <comment ref="E38" authorId="0" shapeId="0" xr:uid="{00000000-0006-0000-0200-000006000000}">
      <text>
        <r>
          <rPr>
            <sz val="10"/>
            <color indexed="81"/>
            <rFont val="Arial"/>
            <family val="2"/>
          </rPr>
          <t>See HE, Section I</t>
        </r>
      </text>
    </comment>
  </commentList>
</comments>
</file>

<file path=xl/sharedStrings.xml><?xml version="1.0" encoding="utf-8"?>
<sst xmlns="http://schemas.openxmlformats.org/spreadsheetml/2006/main" count="309" uniqueCount="134">
  <si>
    <t>SAMPLE</t>
  </si>
  <si>
    <r>
      <t>BENEFITS PROPORTIONAL BY METHOD OF FINANCE REPORT (</t>
    </r>
    <r>
      <rPr>
        <b/>
        <i/>
        <sz val="12"/>
        <rFont val="Arial"/>
        <family val="2"/>
      </rPr>
      <t>Institutions of Higher Education</t>
    </r>
    <r>
      <rPr>
        <b/>
        <sz val="12"/>
        <rFont val="Arial"/>
        <family val="2"/>
      </rPr>
      <t>)</t>
    </r>
  </si>
  <si>
    <r>
      <t xml:space="preserve">For Appropriation Year </t>
    </r>
    <r>
      <rPr>
        <b/>
        <sz val="11"/>
        <rFont val="Arial"/>
        <family val="2"/>
      </rPr>
      <t>20</t>
    </r>
  </si>
  <si>
    <t>as of August 31, 20</t>
  </si>
  <si>
    <t>Institution Name</t>
  </si>
  <si>
    <t>Agency Number</t>
  </si>
  <si>
    <t>Sample University</t>
  </si>
  <si>
    <t>SECTION I - FUNDING PROPORTIONALITY CALCULATION</t>
  </si>
  <si>
    <t>Financing Sources for Appropriated Funds and Federal Receipts</t>
  </si>
  <si>
    <t>COLUMN 1</t>
  </si>
  <si>
    <t>COLUMN 2</t>
  </si>
  <si>
    <t>COLUMN 3</t>
  </si>
  <si>
    <t>COLUMN 4</t>
  </si>
  <si>
    <t>COLUMN 5</t>
  </si>
  <si>
    <t>GENERAL REVENUE            FINANCING SOURCES</t>
  </si>
  <si>
    <r>
      <t>FINANCING SOURCES    AMOUNT</t>
    </r>
    <r>
      <rPr>
        <b/>
        <vertAlign val="superscript"/>
        <sz val="8"/>
        <rFont val="Arial"/>
        <family val="2"/>
      </rPr>
      <t>2</t>
    </r>
  </si>
  <si>
    <t>-</t>
  </si>
  <si>
    <r>
      <t>EXCLUDE FUNDS WITH  SALARY RESTRICTIONS</t>
    </r>
    <r>
      <rPr>
        <b/>
        <vertAlign val="superscript"/>
        <sz val="8"/>
        <rFont val="Arial"/>
        <family val="2"/>
      </rPr>
      <t>3</t>
    </r>
  </si>
  <si>
    <t>=</t>
  </si>
  <si>
    <t>FUNDING SUBJECT TO PROPORTIONALITY REQUIREMENT</t>
  </si>
  <si>
    <t>REQUIRED PROPORTION (reflects local funds adj)</t>
  </si>
  <si>
    <r>
      <t>General Revenue</t>
    </r>
    <r>
      <rPr>
        <vertAlign val="superscript"/>
        <sz val="8"/>
        <rFont val="Arial"/>
        <family val="2"/>
      </rPr>
      <t>1</t>
    </r>
  </si>
  <si>
    <t>G</t>
  </si>
  <si>
    <t>(Appd Fund # 0001)</t>
  </si>
  <si>
    <t>GR Riders</t>
  </si>
  <si>
    <t>H</t>
  </si>
  <si>
    <r>
      <t>GR Appd outside of the GAA.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(Appd Fund # 0001)</t>
    </r>
  </si>
  <si>
    <t>B</t>
  </si>
  <si>
    <t>GR Total and Percentage of Grand Total</t>
  </si>
  <si>
    <t>GENERAL REVENUE-DEDICATED            FINANCING SOURCES</t>
  </si>
  <si>
    <r>
      <t>EXCLUDE FUNDS WITH   SALARY RESTRICTIONS</t>
    </r>
    <r>
      <rPr>
        <b/>
        <vertAlign val="superscript"/>
        <sz val="8"/>
        <rFont val="Arial"/>
        <family val="2"/>
      </rPr>
      <t>3</t>
    </r>
  </si>
  <si>
    <t>GR-Dedicated</t>
  </si>
  <si>
    <t>I</t>
  </si>
  <si>
    <t>(Appd Fund # 0279</t>
  </si>
  <si>
    <t>)</t>
  </si>
  <si>
    <t>Other E &amp; G  Income</t>
  </si>
  <si>
    <t>(Appd Fund #</t>
  </si>
  <si>
    <t>GR-D Riders</t>
  </si>
  <si>
    <r>
      <t>GR-D Appd outside the GAA.</t>
    </r>
    <r>
      <rPr>
        <vertAlign val="superscript"/>
        <sz val="8"/>
        <rFont val="Arial"/>
        <family val="2"/>
      </rPr>
      <t xml:space="preserve">4 </t>
    </r>
  </si>
  <si>
    <t>GR-D Local Funds Adjustment</t>
  </si>
  <si>
    <t>A</t>
  </si>
  <si>
    <t>C</t>
  </si>
  <si>
    <t>GR - Dedicated Total  and Percentage of Grand Total</t>
  </si>
  <si>
    <t>FEDERAL FUNDS            FINANCING SOURCES</t>
  </si>
  <si>
    <t>Federal</t>
  </si>
  <si>
    <t>FF Riders</t>
  </si>
  <si>
    <r>
      <t>FF Appd outside the GAA.</t>
    </r>
    <r>
      <rPr>
        <vertAlign val="superscript"/>
        <sz val="8"/>
        <rFont val="Arial"/>
        <family val="2"/>
      </rPr>
      <t>4</t>
    </r>
  </si>
  <si>
    <t>Federal Fund Total  and Percentage of Grand Total</t>
  </si>
  <si>
    <t>OTHER FUNDS                FINANCING SOURCES</t>
  </si>
  <si>
    <t xml:space="preserve">Other Funds </t>
  </si>
  <si>
    <t xml:space="preserve">(Appd Fund # </t>
  </si>
  <si>
    <t>Appropriated Receipts</t>
  </si>
  <si>
    <t>Interagency Receipts</t>
  </si>
  <si>
    <t>J</t>
  </si>
  <si>
    <t>(Appd Fund # 0001</t>
  </si>
  <si>
    <t>Other E &amp; G Patient Income</t>
  </si>
  <si>
    <t>Other Local Funds Adjustment</t>
  </si>
  <si>
    <t>E</t>
  </si>
  <si>
    <t>OF Riders</t>
  </si>
  <si>
    <r>
      <t>OF Appropriated outside the GAA</t>
    </r>
    <r>
      <rPr>
        <vertAlign val="superscript"/>
        <sz val="8"/>
        <rFont val="Arial"/>
        <family val="2"/>
      </rPr>
      <t>.4</t>
    </r>
  </si>
  <si>
    <t>F</t>
  </si>
  <si>
    <t>Other Funds Total  and Percentage of Grand Total</t>
  </si>
  <si>
    <t>Grand Total</t>
  </si>
  <si>
    <t>D</t>
  </si>
  <si>
    <t>Legal Cites and Documentation:</t>
  </si>
  <si>
    <t>G - TRB ($2,910,000), Med Loans ($1,000,000), plus payments made from GR under IAC ($10,000)</t>
  </si>
  <si>
    <t>I - Tuition waivers ($225,000), TPEG ($800,000).</t>
  </si>
  <si>
    <t>J - IAC proceeds received ($30,000); payor agency paid invoice from GR.</t>
  </si>
  <si>
    <t>1  The amount listed as GR in the MOF of the GAA.</t>
  </si>
  <si>
    <t>2  If the sources of funding are estimated, enter the actual revenues.</t>
  </si>
  <si>
    <t>3  Provide statutory or other cite for excluded funds, taking into account IAC activity on forms included herein.</t>
  </si>
  <si>
    <t>4  Provide citation of enabling statute, bill number and/or session number.</t>
  </si>
  <si>
    <t>SECTION II - BENEFITS WORKSHEETS</t>
  </si>
  <si>
    <t>IIa - Social Security, State Employee Match (OASI)</t>
  </si>
  <si>
    <t>COLUMN 6</t>
  </si>
  <si>
    <t>APPROPRIATED FUNDS</t>
  </si>
  <si>
    <t>ACTUAL BENEFITS PAID</t>
  </si>
  <si>
    <t>BENEFITS EXCLUDED</t>
  </si>
  <si>
    <t>BENEFITS SUBJECT TO PROPORTIONALITY</t>
  </si>
  <si>
    <t>CALCULATED PROPORTIONAL BENEFITS</t>
  </si>
  <si>
    <r>
      <t>REQUIRED     ADJUSTMENT</t>
    </r>
    <r>
      <rPr>
        <b/>
        <vertAlign val="superscript"/>
        <sz val="7"/>
        <rFont val="Arial"/>
        <family val="2"/>
      </rPr>
      <t>5</t>
    </r>
  </si>
  <si>
    <r>
      <t xml:space="preserve">General Revenue </t>
    </r>
    <r>
      <rPr>
        <vertAlign val="superscript"/>
        <sz val="8"/>
        <rFont val="Arial"/>
        <family val="2"/>
      </rPr>
      <t>3</t>
    </r>
  </si>
  <si>
    <r>
      <t xml:space="preserve">(Appd Fund # </t>
    </r>
    <r>
      <rPr>
        <u/>
        <sz val="8"/>
        <rFont val="Arial"/>
        <family val="2"/>
      </rPr>
      <t>0279</t>
    </r>
  </si>
  <si>
    <r>
      <t xml:space="preserve">Federal </t>
    </r>
    <r>
      <rPr>
        <vertAlign val="superscript"/>
        <sz val="8"/>
        <rFont val="Arial"/>
        <family val="2"/>
      </rPr>
      <t>2</t>
    </r>
  </si>
  <si>
    <t>Other</t>
  </si>
  <si>
    <t xml:space="preserve">(Appd Fund #    </t>
  </si>
  <si>
    <t>Totals</t>
  </si>
  <si>
    <t>Adjustment made with Current Doc Number</t>
  </si>
  <si>
    <t>J1234567</t>
  </si>
  <si>
    <t>IIb - Group Insurance (GIP)</t>
  </si>
  <si>
    <t>ACTUAL BENEFITS PAID*</t>
  </si>
  <si>
    <t xml:space="preserve">(Appd Fund #   </t>
  </si>
  <si>
    <t>* Retiree Group Insurance Costs included above:</t>
  </si>
  <si>
    <t>T1234559</t>
  </si>
  <si>
    <t>General Revenue</t>
  </si>
  <si>
    <t xml:space="preserve">Federal               </t>
  </si>
  <si>
    <t xml:space="preserve">Other                 </t>
  </si>
  <si>
    <t>Total Retiree Group Insurance Costs</t>
  </si>
  <si>
    <t>IIc - Retirement Contributions (TRS)</t>
  </si>
  <si>
    <r>
      <t xml:space="preserve">(Appd Fund # </t>
    </r>
    <r>
      <rPr>
        <u/>
        <sz val="8"/>
        <rFont val="Arial"/>
        <family val="2"/>
      </rPr>
      <t>0279</t>
    </r>
    <r>
      <rPr>
        <sz val="8"/>
        <rFont val="Arial"/>
        <family val="2"/>
      </rPr>
      <t xml:space="preserve"> </t>
    </r>
  </si>
  <si>
    <t xml:space="preserve">(Appd Fund #  </t>
  </si>
  <si>
    <t>T1234568</t>
  </si>
  <si>
    <t xml:space="preserve">IId - Optional Retirement Program (ORP) </t>
  </si>
  <si>
    <t>1  Amounts may differ due to rounding.</t>
  </si>
  <si>
    <t>K1111201</t>
  </si>
  <si>
    <t xml:space="preserve">2  Federal Funds must pay benefits on salaries paid from federal funds. </t>
  </si>
  <si>
    <t>3  Exclusions may include GR drawn to pay benefits for salaries paid from IAC receipts if the remitting agency paid IAC invoice(s) from GR.</t>
  </si>
  <si>
    <r>
      <t xml:space="preserve">in accordance with the guidance provided in the Fiscal Policy and Procedure (FPP) </t>
    </r>
    <r>
      <rPr>
        <b/>
        <i/>
        <sz val="8"/>
        <rFont val="Arial"/>
        <family val="2"/>
      </rPr>
      <t>Benefits Proportional by Method of Finance (APS 011)</t>
    </r>
    <r>
      <rPr>
        <b/>
        <sz val="8"/>
        <rFont val="Arial"/>
        <family val="2"/>
      </rPr>
      <t>.</t>
    </r>
  </si>
  <si>
    <t>Signature</t>
  </si>
  <si>
    <t>Date</t>
  </si>
  <si>
    <t>Chief Financial Officer or Designee</t>
  </si>
  <si>
    <t>Benefits Proportional by Method of Finance - Local Funds Adjustment</t>
  </si>
  <si>
    <t>(Institutions of Higher Education)</t>
  </si>
  <si>
    <t>Institution Name:</t>
  </si>
  <si>
    <t>Institution Number:</t>
  </si>
  <si>
    <t>Actual Revenues (adjusted for riders and exclusions):</t>
  </si>
  <si>
    <t>% of Total</t>
  </si>
  <si>
    <t>GR</t>
  </si>
  <si>
    <t>GR-Ded</t>
  </si>
  <si>
    <t>Total</t>
  </si>
  <si>
    <t>Actual Benefit Expenditures (all fund sources less exclusions):</t>
  </si>
  <si>
    <t>FICA</t>
  </si>
  <si>
    <t>GIP</t>
  </si>
  <si>
    <t>TRS</t>
  </si>
  <si>
    <t>ORP</t>
  </si>
  <si>
    <t>Local Funds Adjustment:</t>
  </si>
  <si>
    <t>GR-D</t>
  </si>
  <si>
    <r>
      <t>Adjusted Funding Proportionality Calculation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</si>
  <si>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Adjusted % of Total</t>
  </si>
  <si>
    <t>Notes:</t>
  </si>
  <si>
    <t>8  Amounts may differ due to rounding.</t>
  </si>
  <si>
    <t>H - Appropriation Increase (Appn 22978)</t>
  </si>
  <si>
    <t>For Appropriation Year 2023  as of Aug. 31, 2023</t>
  </si>
  <si>
    <t>I certify that this report demonstrates compliance with SB 1, Article IX, Section 6.08, 87th Legislature, Regular Session, and has been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</si>
</sst>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0.0000%"/>
    <numFmt numFmtId="166" formatCode="0.0000"/>
    <numFmt numFmtId="167" formatCode="&quot;$&quot;#,##0"/>
    <numFmt numFmtId="168" formatCode="#,##0.0000"/>
    <numFmt numFmtId="169" formatCode="mm/dd/yyyy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vertAlign val="subscript"/>
      <sz val="10"/>
      <name val="Arial"/>
      <family val="2"/>
    </font>
    <font>
      <sz val="9"/>
      <name val="Arial"/>
      <family val="2"/>
    </font>
    <font>
      <strike/>
      <sz val="10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i/>
      <sz val="12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10"/>
      <color indexed="81"/>
      <name val="Arial"/>
      <family val="2"/>
    </font>
    <font>
      <b/>
      <vertAlign val="superscript"/>
      <sz val="7"/>
      <name val="Arial"/>
      <family val="2"/>
    </font>
    <font>
      <u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b/>
      <vertAlign val="subscript"/>
      <sz val="11"/>
      <name val="Arial"/>
      <family val="2"/>
    </font>
    <font>
      <sz val="11"/>
      <color theme="1"/>
      <name val="Arial"/>
      <family val="2"/>
    </font>
    <font>
      <b/>
      <i/>
      <sz val="8"/>
      <name val="Arial"/>
      <family val="2"/>
    </font>
    <font>
      <i/>
      <sz val="6"/>
      <name val="Arial"/>
      <family val="2"/>
    </font>
    <font>
      <i/>
      <sz val="6"/>
      <color theme="1"/>
      <name val="Arial"/>
      <family val="2"/>
    </font>
    <font>
      <sz val="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0">
    <xf numFmtId="0" fontId="0" fillId="0" borderId="0" xfId="0"/>
    <xf numFmtId="166" fontId="12" fillId="2" borderId="0" xfId="0" applyNumberFormat="1" applyFont="1" applyFill="1" applyBorder="1" applyAlignment="1" applyProtection="1">
      <alignment horizontal="center"/>
    </xf>
    <xf numFmtId="165" fontId="4" fillId="2" borderId="0" xfId="0" applyNumberFormat="1" applyFont="1" applyFill="1" applyBorder="1" applyAlignment="1" applyProtection="1">
      <alignment horizontal="centerContinuous"/>
    </xf>
    <xf numFmtId="4" fontId="5" fillId="2" borderId="0" xfId="0" applyNumberFormat="1" applyFont="1" applyFill="1" applyBorder="1" applyProtection="1"/>
    <xf numFmtId="4" fontId="5" fillId="2" borderId="0" xfId="0" applyNumberFormat="1" applyFont="1" applyFill="1" applyBorder="1" applyAlignment="1" applyProtection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9" fillId="0" borderId="29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2" fillId="2" borderId="0" xfId="0" applyFont="1" applyFill="1" applyBorder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7" fillId="2" borderId="4" xfId="0" applyFont="1" applyFill="1" applyBorder="1" applyProtection="1">
      <protection locked="0"/>
    </xf>
    <xf numFmtId="2" fontId="7" fillId="2" borderId="4" xfId="0" applyNumberFormat="1" applyFont="1" applyFill="1" applyBorder="1" applyProtection="1">
      <protection locked="0"/>
    </xf>
    <xf numFmtId="0" fontId="8" fillId="2" borderId="0" xfId="0" applyFont="1" applyFill="1" applyProtection="1">
      <protection locked="0"/>
    </xf>
    <xf numFmtId="2" fontId="8" fillId="2" borderId="0" xfId="0" applyNumberFormat="1" applyFont="1" applyFill="1" applyProtection="1">
      <protection locked="0"/>
    </xf>
    <xf numFmtId="0" fontId="8" fillId="0" borderId="0" xfId="0" applyFont="1" applyProtection="1"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2" fontId="10" fillId="2" borderId="0" xfId="0" applyNumberFormat="1" applyFont="1" applyFill="1" applyBorder="1" applyAlignment="1" applyProtection="1">
      <alignment horizontal="centerContinuous" vertical="center"/>
      <protection locked="0"/>
    </xf>
    <xf numFmtId="2" fontId="9" fillId="3" borderId="12" xfId="0" applyNumberFormat="1" applyFont="1" applyFill="1" applyBorder="1" applyAlignment="1" applyProtection="1">
      <alignment horizontal="centerContinuous"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2" fontId="10" fillId="2" borderId="0" xfId="0" applyNumberFormat="1" applyFont="1" applyFill="1" applyBorder="1" applyAlignment="1" applyProtection="1">
      <alignment horizontal="centerContinuous"/>
      <protection locked="0"/>
    </xf>
    <xf numFmtId="0" fontId="4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7" fillId="2" borderId="29" xfId="0" applyFont="1" applyFill="1" applyBorder="1" applyAlignment="1" applyProtection="1">
      <alignment vertical="center"/>
      <protection locked="0"/>
    </xf>
    <xf numFmtId="0" fontId="7" fillId="2" borderId="30" xfId="0" applyFont="1" applyFill="1" applyBorder="1" applyProtection="1">
      <protection locked="0"/>
    </xf>
    <xf numFmtId="0" fontId="7" fillId="2" borderId="31" xfId="0" applyFont="1" applyFill="1" applyBorder="1" applyProtection="1">
      <protection locked="0"/>
    </xf>
    <xf numFmtId="0" fontId="7" fillId="2" borderId="27" xfId="0" applyFont="1" applyFill="1" applyBorder="1" applyProtection="1">
      <protection locked="0"/>
    </xf>
    <xf numFmtId="164" fontId="7" fillId="2" borderId="2" xfId="0" applyNumberFormat="1" applyFont="1" applyFill="1" applyBorder="1" applyAlignment="1" applyProtection="1">
      <alignment horizontal="center"/>
      <protection locked="0"/>
    </xf>
    <xf numFmtId="0" fontId="7" fillId="2" borderId="28" xfId="0" applyFont="1" applyFill="1" applyBorder="1" applyProtection="1">
      <protection locked="0"/>
    </xf>
    <xf numFmtId="0" fontId="7" fillId="2" borderId="29" xfId="0" applyFont="1" applyFill="1" applyBorder="1" applyProtection="1">
      <protection locked="0"/>
    </xf>
    <xf numFmtId="0" fontId="7" fillId="2" borderId="22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4" fontId="9" fillId="2" borderId="0" xfId="0" applyNumberFormat="1" applyFont="1" applyFill="1" applyBorder="1" applyAlignment="1" applyProtection="1">
      <alignment horizontal="right"/>
      <protection locked="0"/>
    </xf>
    <xf numFmtId="165" fontId="4" fillId="2" borderId="0" xfId="0" applyNumberFormat="1" applyFont="1" applyFill="1" applyBorder="1" applyAlignment="1" applyProtection="1">
      <alignment horizontal="centerContinuous"/>
      <protection locked="0"/>
    </xf>
    <xf numFmtId="0" fontId="9" fillId="2" borderId="0" xfId="0" applyFont="1" applyFill="1" applyBorder="1" applyProtection="1">
      <protection locked="0"/>
    </xf>
    <xf numFmtId="164" fontId="7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 applyProtection="1">
      <protection locked="0"/>
    </xf>
    <xf numFmtId="167" fontId="4" fillId="0" borderId="0" xfId="0" applyNumberFormat="1" applyFont="1" applyBorder="1" applyAlignment="1" applyProtection="1">
      <alignment horizontal="center"/>
      <protection locked="0"/>
    </xf>
    <xf numFmtId="9" fontId="4" fillId="0" borderId="0" xfId="0" applyNumberFormat="1" applyFont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5" fillId="2" borderId="36" xfId="0" applyFont="1" applyFill="1" applyBorder="1" applyAlignment="1" applyProtection="1">
      <protection locked="0"/>
    </xf>
    <xf numFmtId="0" fontId="15" fillId="2" borderId="0" xfId="0" applyFont="1" applyFill="1" applyProtection="1">
      <protection locked="0"/>
    </xf>
    <xf numFmtId="0" fontId="15" fillId="2" borderId="0" xfId="0" quotePrefix="1" applyFont="1" applyFill="1" applyAlignment="1" applyProtection="1">
      <alignment horizontal="left" vertical="top"/>
      <protection locked="0"/>
    </xf>
    <xf numFmtId="0" fontId="9" fillId="2" borderId="0" xfId="0" applyFont="1" applyFill="1" applyAlignment="1" applyProtection="1">
      <alignment horizontal="center" vertical="top"/>
      <protection locked="0"/>
    </xf>
    <xf numFmtId="10" fontId="4" fillId="2" borderId="0" xfId="0" applyNumberFormat="1" applyFont="1" applyFill="1" applyBorder="1" applyAlignment="1" applyProtection="1">
      <alignment horizontal="centerContinuous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5" fillId="2" borderId="0" xfId="0" applyFont="1" applyFill="1" applyProtection="1">
      <protection locked="0"/>
    </xf>
    <xf numFmtId="4" fontId="5" fillId="2" borderId="0" xfId="0" applyNumberFormat="1" applyFont="1" applyFill="1" applyProtection="1">
      <protection locked="0"/>
    </xf>
    <xf numFmtId="0" fontId="10" fillId="3" borderId="41" xfId="0" applyFont="1" applyFill="1" applyBorder="1" applyAlignment="1" applyProtection="1">
      <alignment horizontal="centerContinuous"/>
      <protection locked="0"/>
    </xf>
    <xf numFmtId="4" fontId="4" fillId="2" borderId="0" xfId="0" applyNumberFormat="1" applyFont="1" applyFill="1" applyBorder="1" applyProtection="1">
      <protection locked="0"/>
    </xf>
    <xf numFmtId="4" fontId="4" fillId="2" borderId="0" xfId="0" applyNumberFormat="1" applyFont="1" applyFill="1" applyBorder="1" applyAlignment="1" applyProtection="1">
      <alignment horizontal="center"/>
      <protection locked="0"/>
    </xf>
    <xf numFmtId="4" fontId="4" fillId="2" borderId="0" xfId="0" applyNumberFormat="1" applyFont="1" applyFill="1" applyProtection="1">
      <protection locked="0"/>
    </xf>
    <xf numFmtId="4" fontId="5" fillId="2" borderId="0" xfId="0" applyNumberFormat="1" applyFont="1" applyFill="1" applyBorder="1" applyProtection="1">
      <protection locked="0"/>
    </xf>
    <xf numFmtId="4" fontId="7" fillId="2" borderId="0" xfId="0" applyNumberFormat="1" applyFont="1" applyFill="1" applyBorder="1" applyAlignment="1" applyProtection="1">
      <alignment horizontal="centerContinuous"/>
      <protection locked="0"/>
    </xf>
    <xf numFmtId="4" fontId="5" fillId="2" borderId="0" xfId="0" applyNumberFormat="1" applyFont="1" applyFill="1" applyBorder="1" applyAlignment="1" applyProtection="1">
      <alignment horizontal="centerContinuous"/>
      <protection locked="0"/>
    </xf>
    <xf numFmtId="164" fontId="5" fillId="2" borderId="0" xfId="0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Protection="1">
      <protection locked="0"/>
    </xf>
    <xf numFmtId="4" fontId="5" fillId="2" borderId="0" xfId="0" applyNumberFormat="1" applyFont="1" applyFill="1" applyAlignment="1" applyProtection="1">
      <alignment horizontal="right"/>
      <protection locked="0"/>
    </xf>
    <xf numFmtId="0" fontId="7" fillId="2" borderId="0" xfId="0" applyFont="1" applyFill="1" applyAlignment="1" applyProtection="1">
      <alignment horizontal="right"/>
      <protection locked="0"/>
    </xf>
    <xf numFmtId="4" fontId="5" fillId="2" borderId="2" xfId="0" applyNumberFormat="1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centerContinuous" vertical="top"/>
      <protection locked="0"/>
    </xf>
    <xf numFmtId="0" fontId="4" fillId="2" borderId="0" xfId="0" applyFont="1" applyFill="1" applyBorder="1" applyProtection="1">
      <protection locked="0"/>
    </xf>
    <xf numFmtId="0" fontId="7" fillId="2" borderId="30" xfId="0" applyFont="1" applyFill="1" applyBorder="1" applyAlignment="1" applyProtection="1">
      <alignment horizontal="center"/>
      <protection locked="0"/>
    </xf>
    <xf numFmtId="164" fontId="7" fillId="2" borderId="2" xfId="0" applyNumberFormat="1" applyFont="1" applyFill="1" applyBorder="1" applyProtection="1">
      <protection locked="0"/>
    </xf>
    <xf numFmtId="164" fontId="7" fillId="2" borderId="2" xfId="0" quotePrefix="1" applyNumberFormat="1" applyFont="1" applyFill="1" applyBorder="1" applyAlignment="1" applyProtection="1">
      <alignment horizontal="center"/>
      <protection locked="0"/>
    </xf>
    <xf numFmtId="0" fontId="5" fillId="2" borderId="30" xfId="0" applyFont="1" applyFill="1" applyBorder="1" applyAlignment="1" applyProtection="1">
      <protection locked="0"/>
    </xf>
    <xf numFmtId="4" fontId="5" fillId="2" borderId="31" xfId="0" applyNumberFormat="1" applyFont="1" applyFill="1" applyBorder="1" applyAlignment="1" applyProtection="1">
      <protection locked="0"/>
    </xf>
    <xf numFmtId="0" fontId="5" fillId="2" borderId="2" xfId="0" applyNumberFormat="1" applyFont="1" applyFill="1" applyBorder="1" applyProtection="1">
      <protection locked="0"/>
    </xf>
    <xf numFmtId="0" fontId="5" fillId="2" borderId="0" xfId="0" applyNumberFormat="1" applyFont="1" applyFill="1" applyBorder="1" applyProtection="1">
      <protection locked="0"/>
    </xf>
    <xf numFmtId="0" fontId="4" fillId="2" borderId="30" xfId="0" applyFont="1" applyFill="1" applyBorder="1" applyAlignment="1" applyProtection="1">
      <alignment vertical="top"/>
      <protection locked="0"/>
    </xf>
    <xf numFmtId="0" fontId="5" fillId="2" borderId="30" xfId="0" applyFont="1" applyFill="1" applyBorder="1" applyProtection="1">
      <protection locked="0"/>
    </xf>
    <xf numFmtId="4" fontId="5" fillId="2" borderId="30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169" fontId="5" fillId="2" borderId="2" xfId="0" applyNumberFormat="1" applyFont="1" applyFill="1" applyBorder="1" applyProtection="1">
      <protection locked="0"/>
    </xf>
    <xf numFmtId="4" fontId="5" fillId="0" borderId="0" xfId="0" applyNumberFormat="1" applyFont="1" applyProtection="1">
      <protection locked="0"/>
    </xf>
    <xf numFmtId="0" fontId="15" fillId="2" borderId="0" xfId="0" applyFont="1" applyFill="1" applyBorder="1" applyAlignment="1" applyProtection="1">
      <alignment vertical="top"/>
      <protection locked="0"/>
    </xf>
    <xf numFmtId="165" fontId="7" fillId="2" borderId="0" xfId="0" applyNumberFormat="1" applyFont="1" applyFill="1" applyBorder="1" applyAlignment="1" applyProtection="1">
      <alignment vertical="center"/>
    </xf>
    <xf numFmtId="0" fontId="15" fillId="4" borderId="2" xfId="0" applyFont="1" applyFill="1" applyBorder="1" applyAlignment="1" applyProtection="1">
      <alignment vertical="top"/>
      <protection locked="0"/>
    </xf>
    <xf numFmtId="0" fontId="7" fillId="2" borderId="35" xfId="0" applyFont="1" applyFill="1" applyBorder="1" applyAlignment="1" applyProtection="1">
      <alignment wrapText="1"/>
      <protection locked="0"/>
    </xf>
    <xf numFmtId="0" fontId="7" fillId="2" borderId="36" xfId="0" applyFont="1" applyFill="1" applyBorder="1" applyProtection="1">
      <protection locked="0"/>
    </xf>
    <xf numFmtId="0" fontId="7" fillId="2" borderId="37" xfId="0" applyFont="1" applyFill="1" applyBorder="1" applyProtection="1">
      <protection locked="0"/>
    </xf>
    <xf numFmtId="164" fontId="7" fillId="2" borderId="36" xfId="0" applyNumberFormat="1" applyFont="1" applyFill="1" applyBorder="1" applyAlignment="1" applyProtection="1">
      <alignment horizontal="center"/>
      <protection locked="0"/>
    </xf>
    <xf numFmtId="0" fontId="7" fillId="4" borderId="29" xfId="0" applyFont="1" applyFill="1" applyBorder="1" applyProtection="1">
      <protection locked="0"/>
    </xf>
    <xf numFmtId="0" fontId="5" fillId="4" borderId="30" xfId="0" applyFont="1" applyFill="1" applyBorder="1" applyProtection="1">
      <protection locked="0"/>
    </xf>
    <xf numFmtId="0" fontId="5" fillId="4" borderId="31" xfId="0" applyFont="1" applyFill="1" applyBorder="1" applyProtection="1">
      <protection locked="0"/>
    </xf>
    <xf numFmtId="0" fontId="5" fillId="4" borderId="0" xfId="0" applyFont="1" applyFill="1" applyBorder="1" applyProtection="1">
      <protection locked="0"/>
    </xf>
    <xf numFmtId="2" fontId="5" fillId="4" borderId="0" xfId="0" applyNumberFormat="1" applyFont="1" applyFill="1" applyBorder="1" applyProtection="1"/>
    <xf numFmtId="43" fontId="5" fillId="4" borderId="0" xfId="1" applyFont="1" applyFill="1" applyBorder="1" applyProtection="1"/>
    <xf numFmtId="0" fontId="7" fillId="4" borderId="27" xfId="0" applyFont="1" applyFill="1" applyBorder="1" applyProtection="1">
      <protection locked="0"/>
    </xf>
    <xf numFmtId="164" fontId="5" fillId="4" borderId="2" xfId="0" applyNumberFormat="1" applyFont="1" applyFill="1" applyBorder="1" applyAlignment="1" applyProtection="1">
      <alignment horizontal="center"/>
      <protection locked="0"/>
    </xf>
    <xf numFmtId="0" fontId="5" fillId="4" borderId="28" xfId="0" applyFont="1" applyFill="1" applyBorder="1" applyProtection="1">
      <protection locked="0"/>
    </xf>
    <xf numFmtId="0" fontId="5" fillId="4" borderId="0" xfId="0" applyFont="1" applyFill="1" applyBorder="1" applyProtection="1"/>
    <xf numFmtId="43" fontId="5" fillId="4" borderId="0" xfId="1" applyFont="1" applyFill="1" applyBorder="1" applyAlignment="1" applyProtection="1">
      <alignment horizontal="centerContinuous"/>
    </xf>
    <xf numFmtId="4" fontId="4" fillId="0" borderId="0" xfId="0" applyNumberFormat="1" applyFont="1" applyFill="1"/>
    <xf numFmtId="4" fontId="5" fillId="0" borderId="0" xfId="0" applyNumberFormat="1" applyFont="1" applyFill="1"/>
    <xf numFmtId="0" fontId="23" fillId="0" borderId="24" xfId="0" applyFont="1" applyFill="1" applyBorder="1" applyAlignment="1" applyProtection="1">
      <alignment vertical="top"/>
      <protection locked="0"/>
    </xf>
    <xf numFmtId="0" fontId="8" fillId="0" borderId="0" xfId="0" applyFont="1" applyFill="1" applyProtection="1">
      <protection locked="0"/>
    </xf>
    <xf numFmtId="165" fontId="4" fillId="5" borderId="34" xfId="1" applyNumberFormat="1" applyFont="1" applyFill="1" applyBorder="1" applyAlignment="1" applyProtection="1">
      <alignment horizontal="center"/>
    </xf>
    <xf numFmtId="165" fontId="4" fillId="5" borderId="0" xfId="0" applyNumberFormat="1" applyFont="1" applyFill="1" applyBorder="1" applyAlignment="1" applyProtection="1">
      <alignment horizontal="centerContinuous"/>
    </xf>
    <xf numFmtId="0" fontId="11" fillId="6" borderId="32" xfId="1" applyNumberFormat="1" applyFont="1" applyFill="1" applyBorder="1" applyAlignment="1" applyProtection="1">
      <alignment horizontal="right"/>
      <protection locked="0"/>
    </xf>
    <xf numFmtId="4" fontId="5" fillId="6" borderId="34" xfId="1" applyNumberFormat="1" applyFont="1" applyFill="1" applyBorder="1" applyAlignment="1" applyProtection="1">
      <protection locked="0"/>
    </xf>
    <xf numFmtId="0" fontId="5" fillId="6" borderId="0" xfId="0" applyFont="1" applyFill="1" applyBorder="1" applyProtection="1">
      <protection locked="0"/>
    </xf>
    <xf numFmtId="167" fontId="4" fillId="5" borderId="0" xfId="0" applyNumberFormat="1" applyFont="1" applyFill="1" applyBorder="1" applyAlignment="1" applyProtection="1">
      <alignment horizontal="center"/>
      <protection locked="0"/>
    </xf>
    <xf numFmtId="44" fontId="7" fillId="5" borderId="22" xfId="0" applyNumberFormat="1" applyFont="1" applyFill="1" applyBorder="1" applyAlignment="1" applyProtection="1">
      <protection locked="0"/>
    </xf>
    <xf numFmtId="43" fontId="7" fillId="5" borderId="22" xfId="0" applyNumberFormat="1" applyFont="1" applyFill="1" applyBorder="1" applyAlignment="1" applyProtection="1">
      <protection locked="0"/>
    </xf>
    <xf numFmtId="43" fontId="7" fillId="5" borderId="28" xfId="0" applyNumberFormat="1" applyFont="1" applyFill="1" applyBorder="1" applyAlignment="1" applyProtection="1">
      <protection locked="0"/>
    </xf>
    <xf numFmtId="44" fontId="7" fillId="5" borderId="28" xfId="0" applyNumberFormat="1" applyFont="1" applyFill="1" applyBorder="1" applyAlignment="1" applyProtection="1"/>
    <xf numFmtId="0" fontId="5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167" fontId="4" fillId="5" borderId="0" xfId="0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Continuous"/>
      <protection locked="0"/>
    </xf>
    <xf numFmtId="10" fontId="4" fillId="5" borderId="32" xfId="1" applyNumberFormat="1" applyFont="1" applyFill="1" applyBorder="1" applyAlignment="1" applyProtection="1">
      <alignment horizontal="right"/>
    </xf>
    <xf numFmtId="165" fontId="4" fillId="5" borderId="32" xfId="1" applyNumberFormat="1" applyFont="1" applyFill="1" applyBorder="1" applyAlignment="1" applyProtection="1">
      <alignment horizontal="right"/>
    </xf>
    <xf numFmtId="0" fontId="24" fillId="5" borderId="32" xfId="1" applyNumberFormat="1" applyFont="1" applyFill="1" applyBorder="1" applyAlignment="1" applyProtection="1">
      <alignment horizontal="right"/>
      <protection locked="0"/>
    </xf>
    <xf numFmtId="0" fontId="25" fillId="0" borderId="30" xfId="0" applyFont="1" applyBorder="1" applyAlignment="1" applyProtection="1">
      <protection locked="0"/>
    </xf>
    <xf numFmtId="0" fontId="25" fillId="0" borderId="21" xfId="0" applyFont="1" applyBorder="1" applyAlignment="1" applyProtection="1">
      <protection locked="0"/>
    </xf>
    <xf numFmtId="0" fontId="25" fillId="0" borderId="27" xfId="0" applyFont="1" applyBorder="1" applyAlignment="1" applyProtection="1">
      <protection locked="0"/>
    </xf>
    <xf numFmtId="4" fontId="7" fillId="2" borderId="0" xfId="0" applyNumberFormat="1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7" fillId="2" borderId="2" xfId="0" applyFont="1" applyFill="1" applyBorder="1" applyProtection="1">
      <protection locked="0"/>
    </xf>
    <xf numFmtId="4" fontId="7" fillId="2" borderId="2" xfId="0" applyNumberFormat="1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centerContinuous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25" fillId="5" borderId="1" xfId="0" applyFont="1" applyFill="1" applyBorder="1" applyAlignment="1" applyProtection="1">
      <alignment horizontal="centerContinuous"/>
      <protection locked="0"/>
    </xf>
    <xf numFmtId="0" fontId="25" fillId="0" borderId="0" xfId="0" applyFont="1" applyProtection="1">
      <protection locked="0"/>
    </xf>
    <xf numFmtId="0" fontId="25" fillId="0" borderId="0" xfId="0" applyFont="1" applyBorder="1" applyProtection="1">
      <protection locked="0"/>
    </xf>
    <xf numFmtId="0" fontId="25" fillId="2" borderId="0" xfId="0" applyFont="1" applyFill="1" applyProtection="1">
      <protection locked="0"/>
    </xf>
    <xf numFmtId="0" fontId="25" fillId="2" borderId="36" xfId="0" applyFont="1" applyFill="1" applyBorder="1" applyProtection="1">
      <protection locked="0"/>
    </xf>
    <xf numFmtId="4" fontId="25" fillId="2" borderId="0" xfId="0" applyNumberFormat="1" applyFont="1" applyFill="1" applyProtection="1">
      <protection locked="0"/>
    </xf>
    <xf numFmtId="4" fontId="25" fillId="0" borderId="0" xfId="0" applyNumberFormat="1" applyFont="1" applyBorder="1" applyAlignment="1" applyProtection="1"/>
    <xf numFmtId="168" fontId="25" fillId="0" borderId="0" xfId="0" applyNumberFormat="1" applyFont="1" applyBorder="1" applyAlignment="1" applyProtection="1"/>
    <xf numFmtId="4" fontId="25" fillId="0" borderId="0" xfId="0" applyNumberFormat="1" applyFont="1" applyProtection="1">
      <protection locked="0"/>
    </xf>
    <xf numFmtId="0" fontId="25" fillId="2" borderId="0" xfId="0" applyFont="1" applyFill="1" applyBorder="1" applyProtection="1">
      <protection locked="0"/>
    </xf>
    <xf numFmtId="0" fontId="4" fillId="2" borderId="30" xfId="0" applyFont="1" applyFill="1" applyBorder="1" applyAlignment="1" applyProtection="1">
      <alignment vertical="center"/>
      <protection locked="0"/>
    </xf>
    <xf numFmtId="168" fontId="25" fillId="0" borderId="0" xfId="0" applyNumberFormat="1" applyFont="1" applyBorder="1" applyAlignment="1" applyProtection="1">
      <protection locked="0"/>
    </xf>
    <xf numFmtId="0" fontId="25" fillId="2" borderId="1" xfId="0" applyFont="1" applyFill="1" applyBorder="1" applyProtection="1">
      <protection locked="0"/>
    </xf>
    <xf numFmtId="0" fontId="25" fillId="5" borderId="1" xfId="0" applyFont="1" applyFill="1" applyBorder="1" applyProtection="1">
      <protection locked="0"/>
    </xf>
    <xf numFmtId="0" fontId="25" fillId="0" borderId="0" xfId="0" applyFont="1" applyFill="1" applyProtection="1">
      <protection locked="0"/>
    </xf>
    <xf numFmtId="0" fontId="25" fillId="2" borderId="0" xfId="0" applyFont="1" applyFill="1" applyBorder="1" applyAlignment="1" applyProtection="1">
      <alignment horizontal="centerContinuous"/>
      <protection locked="0"/>
    </xf>
    <xf numFmtId="0" fontId="25" fillId="5" borderId="0" xfId="0" applyFont="1" applyFill="1" applyProtection="1">
      <protection locked="0"/>
    </xf>
    <xf numFmtId="0" fontId="25" fillId="2" borderId="3" xfId="0" applyFont="1" applyFill="1" applyBorder="1" applyProtection="1">
      <protection locked="0"/>
    </xf>
    <xf numFmtId="2" fontId="25" fillId="2" borderId="0" xfId="0" applyNumberFormat="1" applyFont="1" applyFill="1" applyProtection="1">
      <protection locked="0"/>
    </xf>
    <xf numFmtId="0" fontId="25" fillId="2" borderId="5" xfId="0" applyFont="1" applyFill="1" applyBorder="1" applyProtection="1">
      <protection locked="0"/>
    </xf>
    <xf numFmtId="2" fontId="25" fillId="2" borderId="1" xfId="0" applyNumberFormat="1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25" fillId="2" borderId="0" xfId="0" applyFont="1" applyFill="1" applyAlignment="1" applyProtection="1">
      <alignment vertical="center"/>
      <protection locked="0"/>
    </xf>
    <xf numFmtId="0" fontId="25" fillId="3" borderId="11" xfId="0" applyFont="1" applyFill="1" applyBorder="1" applyAlignment="1" applyProtection="1">
      <alignment horizontal="centerContinuous"/>
      <protection locked="0"/>
    </xf>
    <xf numFmtId="0" fontId="25" fillId="2" borderId="2" xfId="0" applyFont="1" applyFill="1" applyBorder="1" applyProtection="1">
      <protection locked="0"/>
    </xf>
    <xf numFmtId="2" fontId="25" fillId="2" borderId="27" xfId="0" applyNumberFormat="1" applyFont="1" applyFill="1" applyBorder="1" applyProtection="1">
      <protection locked="0"/>
    </xf>
    <xf numFmtId="0" fontId="25" fillId="2" borderId="28" xfId="0" applyFont="1" applyFill="1" applyBorder="1" applyProtection="1">
      <protection locked="0"/>
    </xf>
    <xf numFmtId="4" fontId="25" fillId="2" borderId="0" xfId="0" applyNumberFormat="1" applyFont="1" applyFill="1" applyBorder="1" applyProtection="1">
      <protection locked="0"/>
    </xf>
    <xf numFmtId="2" fontId="25" fillId="2" borderId="0" xfId="0" applyNumberFormat="1" applyFont="1" applyFill="1" applyBorder="1" applyProtection="1"/>
    <xf numFmtId="0" fontId="25" fillId="2" borderId="0" xfId="0" applyFont="1" applyFill="1" applyProtection="1"/>
    <xf numFmtId="0" fontId="25" fillId="2" borderId="0" xfId="0" applyFont="1" applyFill="1" applyBorder="1" applyProtection="1"/>
    <xf numFmtId="165" fontId="25" fillId="2" borderId="0" xfId="0" applyNumberFormat="1" applyFont="1" applyFill="1" applyBorder="1" applyProtection="1"/>
    <xf numFmtId="166" fontId="25" fillId="2" borderId="0" xfId="0" applyNumberFormat="1" applyFont="1" applyFill="1" applyBorder="1" applyProtection="1"/>
    <xf numFmtId="4" fontId="25" fillId="2" borderId="0" xfId="0" applyNumberFormat="1" applyFont="1" applyFill="1" applyBorder="1" applyAlignment="1" applyProtection="1">
      <alignment horizontal="centerContinuous"/>
      <protection locked="0"/>
    </xf>
    <xf numFmtId="166" fontId="25" fillId="2" borderId="0" xfId="0" applyNumberFormat="1" applyFont="1" applyFill="1" applyBorder="1" applyProtection="1">
      <protection locked="0"/>
    </xf>
    <xf numFmtId="165" fontId="25" fillId="5" borderId="0" xfId="0" applyNumberFormat="1" applyFont="1" applyFill="1" applyBorder="1" applyProtection="1"/>
    <xf numFmtId="0" fontId="25" fillId="5" borderId="0" xfId="0" applyFont="1" applyFill="1" applyBorder="1" applyProtection="1"/>
    <xf numFmtId="0" fontId="25" fillId="2" borderId="30" xfId="0" applyFont="1" applyFill="1" applyBorder="1" applyProtection="1">
      <protection locked="0"/>
    </xf>
    <xf numFmtId="0" fontId="25" fillId="2" borderId="0" xfId="0" applyFont="1" applyFill="1" applyBorder="1" applyAlignment="1" applyProtection="1">
      <protection locked="0"/>
    </xf>
    <xf numFmtId="2" fontId="25" fillId="2" borderId="0" xfId="0" applyNumberFormat="1" applyFont="1" applyFill="1" applyBorder="1" applyProtection="1">
      <protection locked="0"/>
    </xf>
    <xf numFmtId="4" fontId="25" fillId="5" borderId="0" xfId="0" applyNumberFormat="1" applyFont="1" applyFill="1" applyBorder="1" applyProtection="1">
      <protection locked="0"/>
    </xf>
    <xf numFmtId="2" fontId="25" fillId="5" borderId="0" xfId="0" applyNumberFormat="1" applyFont="1" applyFill="1" applyBorder="1" applyProtection="1"/>
    <xf numFmtId="166" fontId="25" fillId="2" borderId="0" xfId="0" applyNumberFormat="1" applyFont="1" applyFill="1" applyBorder="1" applyAlignment="1" applyProtection="1">
      <alignment horizontal="center"/>
    </xf>
    <xf numFmtId="0" fontId="25" fillId="2" borderId="0" xfId="0" applyFont="1" applyFill="1" applyAlignment="1" applyProtection="1">
      <alignment horizontal="center"/>
    </xf>
    <xf numFmtId="166" fontId="25" fillId="2" borderId="0" xfId="0" applyNumberFormat="1" applyFont="1" applyFill="1" applyBorder="1" applyAlignment="1" applyProtection="1">
      <alignment horizontal="centerContinuous"/>
    </xf>
    <xf numFmtId="166" fontId="25" fillId="5" borderId="0" xfId="0" applyNumberFormat="1" applyFont="1" applyFill="1" applyBorder="1" applyProtection="1"/>
    <xf numFmtId="0" fontId="25" fillId="2" borderId="36" xfId="0" applyFont="1" applyFill="1" applyBorder="1" applyAlignment="1" applyProtection="1">
      <protection locked="0"/>
    </xf>
    <xf numFmtId="0" fontId="25" fillId="2" borderId="30" xfId="0" applyFont="1" applyFill="1" applyBorder="1" applyAlignment="1" applyProtection="1">
      <protection locked="0"/>
    </xf>
    <xf numFmtId="2" fontId="25" fillId="2" borderId="2" xfId="0" applyNumberFormat="1" applyFont="1" applyFill="1" applyBorder="1" applyProtection="1">
      <protection locked="0"/>
    </xf>
    <xf numFmtId="0" fontId="27" fillId="2" borderId="0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 indent="1"/>
      <protection locked="0"/>
    </xf>
    <xf numFmtId="0" fontId="15" fillId="0" borderId="0" xfId="0" applyFont="1" applyBorder="1" applyAlignment="1" applyProtection="1">
      <alignment horizontal="left" indent="1"/>
      <protection locked="0"/>
    </xf>
    <xf numFmtId="0" fontId="9" fillId="0" borderId="29" xfId="0" applyFont="1" applyBorder="1" applyAlignment="1" applyProtection="1">
      <protection locked="0"/>
    </xf>
    <xf numFmtId="49" fontId="25" fillId="0" borderId="0" xfId="0" applyNumberFormat="1" applyFont="1" applyFill="1" applyBorder="1" applyAlignment="1" applyProtection="1">
      <protection locked="0"/>
    </xf>
    <xf numFmtId="0" fontId="25" fillId="0" borderId="0" xfId="0" applyFont="1" applyFill="1" applyBorder="1" applyAlignment="1" applyProtection="1">
      <protection locked="0"/>
    </xf>
    <xf numFmtId="0" fontId="25" fillId="0" borderId="0" xfId="0" applyNumberFormat="1" applyFont="1" applyFill="1" applyBorder="1" applyAlignment="1" applyProtection="1">
      <alignment horizontal="left"/>
      <protection locked="0"/>
    </xf>
    <xf numFmtId="49" fontId="25" fillId="0" borderId="0" xfId="0" applyNumberFormat="1" applyFont="1" applyFill="1" applyBorder="1" applyAlignment="1" applyProtection="1">
      <alignment horizontal="lef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0" fontId="25" fillId="0" borderId="1" xfId="0" applyFont="1" applyBorder="1"/>
    <xf numFmtId="0" fontId="25" fillId="0" borderId="0" xfId="0" applyFont="1"/>
    <xf numFmtId="0" fontId="25" fillId="0" borderId="0" xfId="0" applyFont="1" applyAlignment="1">
      <alignment horizontal="centerContinuous"/>
    </xf>
    <xf numFmtId="0" fontId="25" fillId="0" borderId="30" xfId="0" applyFont="1" applyBorder="1"/>
    <xf numFmtId="0" fontId="25" fillId="0" borderId="31" xfId="0" applyFont="1" applyBorder="1"/>
    <xf numFmtId="0" fontId="25" fillId="0" borderId="0" xfId="0" applyFont="1" applyBorder="1"/>
    <xf numFmtId="0" fontId="25" fillId="0" borderId="27" xfId="0" applyFont="1" applyBorder="1"/>
    <xf numFmtId="0" fontId="25" fillId="0" borderId="2" xfId="0" applyFont="1" applyBorder="1"/>
    <xf numFmtId="0" fontId="25" fillId="0" borderId="28" xfId="0" applyFont="1" applyBorder="1"/>
    <xf numFmtId="4" fontId="25" fillId="0" borderId="0" xfId="0" applyNumberFormat="1" applyFont="1" applyFill="1"/>
    <xf numFmtId="0" fontId="25" fillId="0" borderId="0" xfId="0" applyFont="1" applyFill="1"/>
    <xf numFmtId="165" fontId="25" fillId="0" borderId="0" xfId="0" applyNumberFormat="1" applyFont="1" applyFill="1"/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0" fontId="28" fillId="0" borderId="0" xfId="0" applyFont="1"/>
    <xf numFmtId="4" fontId="25" fillId="0" borderId="0" xfId="0" applyNumberFormat="1" applyFont="1"/>
    <xf numFmtId="10" fontId="25" fillId="0" borderId="0" xfId="0" applyNumberFormat="1" applyFont="1"/>
    <xf numFmtId="0" fontId="29" fillId="0" borderId="0" xfId="0" applyFont="1"/>
    <xf numFmtId="0" fontId="15" fillId="0" borderId="2" xfId="0" applyFont="1" applyBorder="1" applyAlignment="1">
      <alignment horizontal="left" indent="1"/>
    </xf>
    <xf numFmtId="4" fontId="25" fillId="0" borderId="33" xfId="1" applyNumberFormat="1" applyFont="1" applyFill="1" applyBorder="1" applyAlignment="1" applyProtection="1">
      <protection locked="0"/>
    </xf>
    <xf numFmtId="4" fontId="25" fillId="5" borderId="33" xfId="1" applyNumberFormat="1" applyFont="1" applyFill="1" applyBorder="1" applyAlignment="1" applyProtection="1">
      <protection locked="0"/>
    </xf>
    <xf numFmtId="4" fontId="25" fillId="5" borderId="34" xfId="1" applyNumberFormat="1" applyFont="1" applyFill="1" applyBorder="1" applyAlignment="1" applyProtection="1">
      <protection locked="0"/>
    </xf>
    <xf numFmtId="165" fontId="4" fillId="5" borderId="34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horizontal="right" vertical="center"/>
    </xf>
    <xf numFmtId="4" fontId="5" fillId="2" borderId="0" xfId="0" applyNumberFormat="1" applyFont="1" applyFill="1" applyBorder="1" applyAlignment="1" applyProtection="1">
      <alignment horizontal="right"/>
      <protection locked="0"/>
    </xf>
    <xf numFmtId="4" fontId="25" fillId="0" borderId="0" xfId="0" applyNumberFormat="1" applyFont="1" applyBorder="1" applyAlignment="1" applyProtection="1">
      <protection locked="0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6" xfId="0" applyFont="1" applyFill="1" applyBorder="1" applyProtection="1">
      <protection locked="0"/>
    </xf>
    <xf numFmtId="0" fontId="25" fillId="5" borderId="36" xfId="0" applyFont="1" applyFill="1" applyBorder="1" applyAlignment="1" applyProtection="1">
      <protection locked="0"/>
    </xf>
    <xf numFmtId="0" fontId="3" fillId="5" borderId="0" xfId="0" applyFont="1" applyFill="1" applyAlignment="1">
      <alignment horizontal="centerContinuous"/>
    </xf>
    <xf numFmtId="0" fontId="25" fillId="5" borderId="0" xfId="0" applyFont="1" applyFill="1" applyAlignment="1">
      <alignment horizontal="centerContinuous"/>
    </xf>
    <xf numFmtId="0" fontId="25" fillId="5" borderId="0" xfId="0" applyFont="1" applyFill="1"/>
    <xf numFmtId="0" fontId="9" fillId="5" borderId="0" xfId="0" quotePrefix="1" applyFont="1" applyFill="1" applyBorder="1" applyAlignment="1" applyProtection="1">
      <alignment horizontal="left"/>
      <protection locked="0"/>
    </xf>
    <xf numFmtId="0" fontId="9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4" fontId="7" fillId="5" borderId="0" xfId="0" applyNumberFormat="1" applyFont="1" applyFill="1" applyBorder="1" applyProtection="1"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25" fillId="0" borderId="9" xfId="0" applyFont="1" applyBorder="1" applyAlignment="1" applyProtection="1">
      <protection locked="0"/>
    </xf>
    <xf numFmtId="0" fontId="25" fillId="0" borderId="10" xfId="0" applyFont="1" applyBorder="1" applyAlignment="1" applyProtection="1">
      <protection locked="0"/>
    </xf>
    <xf numFmtId="2" fontId="9" fillId="3" borderId="8" xfId="0" applyNumberFormat="1" applyFont="1" applyFill="1" applyBorder="1" applyAlignment="1" applyProtection="1">
      <alignment horizontal="center" vertical="center"/>
      <protection locked="0"/>
    </xf>
    <xf numFmtId="0" fontId="25" fillId="0" borderId="9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4" fontId="25" fillId="0" borderId="33" xfId="1" applyNumberFormat="1" applyFont="1" applyFill="1" applyBorder="1" applyAlignment="1" applyProtection="1">
      <protection locked="0"/>
    </xf>
    <xf numFmtId="4" fontId="25" fillId="0" borderId="33" xfId="0" applyNumberFormat="1" applyFont="1" applyFill="1" applyBorder="1" applyAlignment="1" applyProtection="1">
      <protection locked="0"/>
    </xf>
    <xf numFmtId="4" fontId="25" fillId="5" borderId="33" xfId="1" applyNumberFormat="1" applyFont="1" applyFill="1" applyBorder="1" applyAlignment="1" applyProtection="1">
      <alignment horizontal="right"/>
    </xf>
    <xf numFmtId="4" fontId="25" fillId="5" borderId="33" xfId="0" applyNumberFormat="1" applyFont="1" applyFill="1" applyBorder="1" applyAlignment="1" applyProtection="1">
      <alignment horizontal="right"/>
    </xf>
    <xf numFmtId="4" fontId="25" fillId="0" borderId="35" xfId="1" applyNumberFormat="1" applyFont="1" applyFill="1" applyBorder="1" applyAlignment="1" applyProtection="1">
      <protection locked="0"/>
    </xf>
    <xf numFmtId="4" fontId="25" fillId="0" borderId="36" xfId="1" applyNumberFormat="1" applyFont="1" applyFill="1" applyBorder="1" applyAlignment="1" applyProtection="1">
      <protection locked="0"/>
    </xf>
    <xf numFmtId="4" fontId="25" fillId="0" borderId="37" xfId="1" applyNumberFormat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25" fillId="0" borderId="0" xfId="0" applyFont="1" applyAlignment="1" applyProtection="1">
      <alignment horizontal="right"/>
      <protection locked="0"/>
    </xf>
    <xf numFmtId="49" fontId="25" fillId="0" borderId="6" xfId="0" applyNumberFormat="1" applyFont="1" applyFill="1" applyBorder="1" applyAlignment="1" applyProtection="1">
      <protection locked="0"/>
    </xf>
    <xf numFmtId="0" fontId="25" fillId="0" borderId="3" xfId="0" applyFont="1" applyFill="1" applyBorder="1" applyAlignment="1" applyProtection="1">
      <protection locked="0"/>
    </xf>
    <xf numFmtId="0" fontId="25" fillId="0" borderId="7" xfId="0" applyFont="1" applyFill="1" applyBorder="1" applyAlignment="1" applyProtection="1">
      <protection locked="0"/>
    </xf>
    <xf numFmtId="0" fontId="25" fillId="0" borderId="6" xfId="0" applyNumberFormat="1" applyFont="1" applyFill="1" applyBorder="1" applyAlignment="1" applyProtection="1">
      <alignment horizontal="left"/>
      <protection locked="0"/>
    </xf>
    <xf numFmtId="49" fontId="25" fillId="0" borderId="3" xfId="0" applyNumberFormat="1" applyFont="1" applyFill="1" applyBorder="1" applyAlignment="1" applyProtection="1">
      <alignment horizontal="left"/>
      <protection locked="0"/>
    </xf>
    <xf numFmtId="0" fontId="25" fillId="0" borderId="3" xfId="0" applyFont="1" applyFill="1" applyBorder="1" applyAlignment="1" applyProtection="1">
      <alignment horizontal="left"/>
      <protection locked="0"/>
    </xf>
    <xf numFmtId="0" fontId="25" fillId="0" borderId="7" xfId="0" applyFont="1" applyFill="1" applyBorder="1" applyAlignment="1" applyProtection="1">
      <alignment horizontal="left"/>
      <protection locked="0"/>
    </xf>
    <xf numFmtId="0" fontId="7" fillId="3" borderId="9" xfId="0" applyFont="1" applyFill="1" applyBorder="1" applyAlignment="1" applyProtection="1">
      <alignment vertical="center"/>
      <protection locked="0"/>
    </xf>
    <xf numFmtId="0" fontId="7" fillId="3" borderId="10" xfId="0" applyFont="1" applyFill="1" applyBorder="1" applyAlignment="1" applyProtection="1">
      <alignment vertical="center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vertical="center" wrapText="1"/>
      <protection locked="0"/>
    </xf>
    <xf numFmtId="0" fontId="7" fillId="3" borderId="15" xfId="0" applyFont="1" applyFill="1" applyBorder="1" applyAlignment="1" applyProtection="1">
      <alignment vertical="center" wrapText="1"/>
      <protection locked="0"/>
    </xf>
    <xf numFmtId="0" fontId="25" fillId="0" borderId="18" xfId="0" applyFont="1" applyBorder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5" fillId="0" borderId="19" xfId="0" applyFont="1" applyBorder="1" applyAlignment="1" applyProtection="1">
      <alignment vertical="center" wrapText="1"/>
      <protection locked="0"/>
    </xf>
    <xf numFmtId="0" fontId="25" fillId="0" borderId="23" xfId="0" applyFont="1" applyBorder="1" applyAlignment="1" applyProtection="1">
      <alignment vertical="center" wrapText="1"/>
      <protection locked="0"/>
    </xf>
    <xf numFmtId="0" fontId="25" fillId="0" borderId="24" xfId="0" applyFont="1" applyBorder="1" applyAlignment="1" applyProtection="1">
      <alignment vertical="center" wrapText="1"/>
      <protection locked="0"/>
    </xf>
    <xf numFmtId="0" fontId="25" fillId="0" borderId="25" xfId="0" applyFont="1" applyBorder="1" applyAlignment="1" applyProtection="1">
      <alignment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25" fillId="0" borderId="20" xfId="0" applyFont="1" applyBorder="1" applyAlignment="1" applyProtection="1">
      <alignment horizontal="center" vertical="center" wrapText="1"/>
      <protection locked="0"/>
    </xf>
    <xf numFmtId="0" fontId="25" fillId="0" borderId="26" xfId="0" applyFont="1" applyBorder="1" applyAlignment="1" applyProtection="1">
      <alignment horizontal="center" vertical="center" wrapText="1"/>
      <protection locked="0"/>
    </xf>
    <xf numFmtId="0" fontId="9" fillId="3" borderId="16" xfId="0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Border="1" applyAlignment="1" applyProtection="1">
      <alignment vertical="center" wrapText="1"/>
      <protection locked="0"/>
    </xf>
    <xf numFmtId="0" fontId="25" fillId="0" borderId="17" xfId="0" applyFont="1" applyBorder="1" applyAlignment="1" applyProtection="1">
      <alignment vertical="center" wrapText="1"/>
      <protection locked="0"/>
    </xf>
    <xf numFmtId="0" fontId="25" fillId="0" borderId="21" xfId="0" applyFont="1" applyBorder="1" applyAlignment="1" applyProtection="1">
      <alignment vertical="center" wrapText="1"/>
      <protection locked="0"/>
    </xf>
    <xf numFmtId="0" fontId="25" fillId="0" borderId="22" xfId="0" applyFont="1" applyBorder="1" applyAlignment="1" applyProtection="1">
      <alignment vertical="center" wrapText="1"/>
      <protection locked="0"/>
    </xf>
    <xf numFmtId="0" fontId="25" fillId="0" borderId="27" xfId="0" applyFont="1" applyBorder="1" applyAlignment="1" applyProtection="1">
      <alignment vertical="center" wrapText="1"/>
      <protection locked="0"/>
    </xf>
    <xf numFmtId="0" fontId="25" fillId="0" borderId="2" xfId="0" applyFont="1" applyBorder="1" applyAlignment="1" applyProtection="1">
      <alignment vertical="center" wrapText="1"/>
      <protection locked="0"/>
    </xf>
    <xf numFmtId="0" fontId="25" fillId="0" borderId="28" xfId="0" applyFont="1" applyBorder="1" applyAlignment="1" applyProtection="1">
      <alignment vertical="center" wrapText="1"/>
      <protection locked="0"/>
    </xf>
    <xf numFmtId="2" fontId="9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Border="1" applyAlignment="1" applyProtection="1">
      <alignment horizontal="center" vertical="center" wrapText="1"/>
      <protection locked="0"/>
    </xf>
    <xf numFmtId="0" fontId="25" fillId="0" borderId="15" xfId="0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19" xfId="0" applyFont="1" applyBorder="1" applyAlignment="1" applyProtection="1">
      <alignment horizontal="center" vertical="center" wrapText="1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5" fillId="0" borderId="24" xfId="0" applyFont="1" applyBorder="1" applyAlignment="1" applyProtection="1">
      <alignment horizontal="center" vertical="center" wrapText="1"/>
      <protection locked="0"/>
    </xf>
    <xf numFmtId="0" fontId="25" fillId="0" borderId="25" xfId="0" applyFont="1" applyBorder="1" applyAlignment="1" applyProtection="1">
      <alignment horizontal="center" vertical="center" wrapText="1"/>
      <protection locked="0"/>
    </xf>
    <xf numFmtId="0" fontId="25" fillId="0" borderId="15" xfId="0" applyFont="1" applyBorder="1" applyAlignment="1" applyProtection="1">
      <alignment horizontal="center"/>
      <protection locked="0"/>
    </xf>
    <xf numFmtId="0" fontId="25" fillId="0" borderId="18" xfId="0" applyFont="1" applyBorder="1" applyAlignment="1" applyProtection="1">
      <alignment horizontal="center"/>
      <protection locked="0"/>
    </xf>
    <xf numFmtId="0" fontId="25" fillId="0" borderId="19" xfId="0" applyFont="1" applyBorder="1" applyAlignment="1" applyProtection="1">
      <alignment horizontal="center"/>
      <protection locked="0"/>
    </xf>
    <xf numFmtId="0" fontId="25" fillId="0" borderId="23" xfId="0" applyFont="1" applyBorder="1" applyAlignment="1" applyProtection="1">
      <alignment horizontal="center"/>
      <protection locked="0"/>
    </xf>
    <xf numFmtId="0" fontId="25" fillId="0" borderId="25" xfId="0" applyFont="1" applyBorder="1" applyAlignment="1" applyProtection="1">
      <alignment horizontal="center"/>
      <protection locked="0"/>
    </xf>
    <xf numFmtId="4" fontId="25" fillId="5" borderId="32" xfId="1" applyNumberFormat="1" applyFont="1" applyFill="1" applyBorder="1" applyAlignment="1" applyProtection="1">
      <protection locked="0"/>
    </xf>
    <xf numFmtId="4" fontId="25" fillId="5" borderId="34" xfId="0" applyNumberFormat="1" applyFont="1" applyFill="1" applyBorder="1" applyAlignment="1" applyProtection="1">
      <protection locked="0"/>
    </xf>
    <xf numFmtId="0" fontId="24" fillId="5" borderId="16" xfId="1" applyNumberFormat="1" applyFont="1" applyFill="1" applyBorder="1" applyAlignment="1" applyProtection="1">
      <alignment horizontal="right"/>
      <protection locked="0"/>
    </xf>
    <xf numFmtId="0" fontId="24" fillId="5" borderId="14" xfId="0" applyNumberFormat="1" applyFont="1" applyFill="1" applyBorder="1" applyAlignment="1" applyProtection="1">
      <alignment horizontal="right"/>
      <protection locked="0"/>
    </xf>
    <xf numFmtId="0" fontId="24" fillId="5" borderId="17" xfId="0" applyNumberFormat="1" applyFont="1" applyFill="1" applyBorder="1" applyAlignment="1" applyProtection="1">
      <alignment horizontal="right"/>
      <protection locked="0"/>
    </xf>
    <xf numFmtId="4" fontId="25" fillId="5" borderId="34" xfId="1" applyNumberFormat="1" applyFont="1" applyFill="1" applyBorder="1" applyAlignment="1" applyProtection="1">
      <alignment horizontal="right"/>
    </xf>
    <xf numFmtId="4" fontId="25" fillId="5" borderId="34" xfId="0" applyNumberFormat="1" applyFont="1" applyFill="1" applyBorder="1" applyAlignment="1" applyProtection="1">
      <alignment horizontal="right"/>
    </xf>
    <xf numFmtId="4" fontId="25" fillId="5" borderId="27" xfId="0" applyNumberFormat="1" applyFont="1" applyFill="1" applyBorder="1" applyAlignment="1" applyProtection="1">
      <protection locked="0"/>
    </xf>
    <xf numFmtId="4" fontId="25" fillId="5" borderId="2" xfId="0" applyNumberFormat="1" applyFont="1" applyFill="1" applyBorder="1" applyAlignment="1" applyProtection="1">
      <protection locked="0"/>
    </xf>
    <xf numFmtId="4" fontId="25" fillId="5" borderId="28" xfId="0" applyNumberFormat="1" applyFont="1" applyFill="1" applyBorder="1" applyAlignment="1" applyProtection="1">
      <protection locked="0"/>
    </xf>
    <xf numFmtId="4" fontId="4" fillId="5" borderId="33" xfId="1" applyNumberFormat="1" applyFont="1" applyFill="1" applyBorder="1" applyAlignment="1" applyProtection="1">
      <alignment horizontal="center"/>
    </xf>
    <xf numFmtId="4" fontId="4" fillId="5" borderId="33" xfId="0" applyNumberFormat="1" applyFont="1" applyFill="1" applyBorder="1" applyAlignment="1" applyProtection="1">
      <alignment horizontal="center"/>
    </xf>
    <xf numFmtId="165" fontId="13" fillId="5" borderId="32" xfId="1" applyNumberFormat="1" applyFont="1" applyFill="1" applyBorder="1" applyAlignment="1" applyProtection="1">
      <alignment horizontal="center"/>
    </xf>
    <xf numFmtId="165" fontId="13" fillId="5" borderId="34" xfId="0" applyNumberFormat="1" applyFont="1" applyFill="1" applyBorder="1" applyAlignment="1" applyProtection="1">
      <alignment horizontal="center"/>
    </xf>
    <xf numFmtId="4" fontId="25" fillId="0" borderId="32" xfId="1" applyNumberFormat="1" applyFont="1" applyFill="1" applyBorder="1" applyAlignment="1" applyProtection="1">
      <protection locked="0"/>
    </xf>
    <xf numFmtId="4" fontId="25" fillId="0" borderId="34" xfId="0" applyNumberFormat="1" applyFont="1" applyFill="1" applyBorder="1" applyAlignment="1" applyProtection="1">
      <protection locked="0"/>
    </xf>
    <xf numFmtId="0" fontId="24" fillId="5" borderId="29" xfId="1" applyNumberFormat="1" applyFont="1" applyFill="1" applyBorder="1" applyAlignment="1" applyProtection="1">
      <alignment horizontal="right"/>
      <protection locked="0"/>
    </xf>
    <xf numFmtId="0" fontId="24" fillId="5" borderId="30" xfId="0" applyNumberFormat="1" applyFont="1" applyFill="1" applyBorder="1" applyAlignment="1" applyProtection="1">
      <alignment horizontal="right"/>
      <protection locked="0"/>
    </xf>
    <xf numFmtId="0" fontId="24" fillId="5" borderId="31" xfId="0" applyNumberFormat="1" applyFont="1" applyFill="1" applyBorder="1" applyAlignment="1" applyProtection="1">
      <alignment horizontal="right"/>
      <protection locked="0"/>
    </xf>
    <xf numFmtId="4" fontId="25" fillId="5" borderId="33" xfId="1" applyNumberFormat="1" applyFont="1" applyFill="1" applyBorder="1" applyAlignment="1" applyProtection="1">
      <protection locked="0"/>
    </xf>
    <xf numFmtId="4" fontId="25" fillId="5" borderId="33" xfId="0" applyNumberFormat="1" applyFont="1" applyFill="1" applyBorder="1" applyAlignment="1" applyProtection="1">
      <protection locked="0"/>
    </xf>
    <xf numFmtId="0" fontId="4" fillId="5" borderId="29" xfId="0" applyFont="1" applyFill="1" applyBorder="1" applyAlignment="1" applyProtection="1">
      <alignment horizontal="right"/>
    </xf>
    <xf numFmtId="0" fontId="4" fillId="5" borderId="30" xfId="0" applyFont="1" applyFill="1" applyBorder="1" applyAlignment="1" applyProtection="1">
      <alignment horizontal="right"/>
    </xf>
    <xf numFmtId="0" fontId="4" fillId="5" borderId="31" xfId="0" applyFont="1" applyFill="1" applyBorder="1" applyAlignment="1" applyProtection="1">
      <alignment horizontal="right"/>
    </xf>
    <xf numFmtId="165" fontId="7" fillId="5" borderId="0" xfId="0" applyNumberFormat="1" applyFont="1" applyFill="1" applyBorder="1" applyAlignment="1" applyProtection="1">
      <alignment vertical="center"/>
    </xf>
    <xf numFmtId="0" fontId="25" fillId="5" borderId="2" xfId="0" applyFont="1" applyFill="1" applyBorder="1" applyAlignment="1" applyProtection="1">
      <alignment vertical="center"/>
    </xf>
    <xf numFmtId="4" fontId="4" fillId="5" borderId="27" xfId="1" applyNumberFormat="1" applyFont="1" applyFill="1" applyBorder="1" applyAlignment="1" applyProtection="1"/>
    <xf numFmtId="0" fontId="4" fillId="5" borderId="2" xfId="0" applyFont="1" applyFill="1" applyBorder="1" applyAlignment="1" applyProtection="1"/>
    <xf numFmtId="0" fontId="4" fillId="5" borderId="28" xfId="0" applyFont="1" applyFill="1" applyBorder="1" applyAlignment="1" applyProtection="1"/>
    <xf numFmtId="4" fontId="13" fillId="5" borderId="35" xfId="1" applyNumberFormat="1" applyFont="1" applyFill="1" applyBorder="1" applyAlignment="1" applyProtection="1">
      <alignment horizontal="center"/>
    </xf>
    <xf numFmtId="0" fontId="13" fillId="5" borderId="36" xfId="0" applyFont="1" applyFill="1" applyBorder="1" applyAlignment="1" applyProtection="1">
      <alignment horizontal="center"/>
    </xf>
    <xf numFmtId="0" fontId="13" fillId="5" borderId="37" xfId="0" applyFont="1" applyFill="1" applyBorder="1" applyAlignment="1" applyProtection="1">
      <alignment horizontal="center"/>
    </xf>
    <xf numFmtId="4" fontId="4" fillId="5" borderId="35" xfId="0" applyNumberFormat="1" applyFont="1" applyFill="1" applyBorder="1" applyAlignment="1" applyProtection="1">
      <alignment horizontal="center"/>
    </xf>
    <xf numFmtId="0" fontId="25" fillId="5" borderId="36" xfId="0" applyFont="1" applyFill="1" applyBorder="1" applyAlignment="1" applyProtection="1">
      <alignment horizontal="center"/>
    </xf>
    <xf numFmtId="0" fontId="25" fillId="5" borderId="37" xfId="0" applyFont="1" applyFill="1" applyBorder="1" applyAlignment="1" applyProtection="1">
      <alignment horizontal="center"/>
    </xf>
    <xf numFmtId="4" fontId="25" fillId="5" borderId="34" xfId="1" applyNumberFormat="1" applyFont="1" applyFill="1" applyBorder="1" applyAlignment="1" applyProtection="1">
      <protection locked="0"/>
    </xf>
    <xf numFmtId="165" fontId="4" fillId="5" borderId="32" xfId="1" applyNumberFormat="1" applyFont="1" applyFill="1" applyBorder="1" applyAlignment="1" applyProtection="1">
      <alignment horizontal="center"/>
    </xf>
    <xf numFmtId="165" fontId="4" fillId="5" borderId="34" xfId="0" applyNumberFormat="1" applyFont="1" applyFill="1" applyBorder="1" applyAlignment="1" applyProtection="1">
      <alignment horizontal="center"/>
    </xf>
    <xf numFmtId="4" fontId="13" fillId="5" borderId="29" xfId="1" applyNumberFormat="1" applyFont="1" applyFill="1" applyBorder="1" applyAlignment="1" applyProtection="1">
      <alignment horizontal="center"/>
    </xf>
    <xf numFmtId="0" fontId="13" fillId="5" borderId="30" xfId="0" applyFont="1" applyFill="1" applyBorder="1" applyAlignment="1" applyProtection="1">
      <alignment horizontal="center"/>
    </xf>
    <xf numFmtId="0" fontId="13" fillId="5" borderId="31" xfId="0" applyFont="1" applyFill="1" applyBorder="1" applyAlignment="1" applyProtection="1">
      <alignment horizontal="center"/>
    </xf>
    <xf numFmtId="165" fontId="13" fillId="5" borderId="32" xfId="1" applyNumberFormat="1" applyFont="1" applyFill="1" applyBorder="1" applyAlignment="1" applyProtection="1"/>
    <xf numFmtId="165" fontId="13" fillId="5" borderId="34" xfId="0" applyNumberFormat="1" applyFont="1" applyFill="1" applyBorder="1" applyAlignment="1" applyProtection="1"/>
    <xf numFmtId="165" fontId="4" fillId="5" borderId="32" xfId="1" applyNumberFormat="1" applyFont="1" applyFill="1" applyBorder="1" applyAlignment="1" applyProtection="1"/>
    <xf numFmtId="165" fontId="4" fillId="5" borderId="34" xfId="0" applyNumberFormat="1" applyFont="1" applyFill="1" applyBorder="1" applyAlignment="1" applyProtection="1"/>
    <xf numFmtId="4" fontId="4" fillId="5" borderId="27" xfId="0" applyNumberFormat="1" applyFont="1" applyFill="1" applyBorder="1" applyAlignment="1" applyProtection="1">
      <alignment horizontal="center"/>
    </xf>
    <xf numFmtId="0" fontId="25" fillId="5" borderId="2" xfId="0" applyFont="1" applyFill="1" applyBorder="1" applyAlignment="1" applyProtection="1">
      <alignment horizontal="center"/>
    </xf>
    <xf numFmtId="0" fontId="25" fillId="5" borderId="28" xfId="0" applyFont="1" applyFill="1" applyBorder="1" applyAlignment="1" applyProtection="1">
      <alignment horizontal="center"/>
    </xf>
    <xf numFmtId="0" fontId="25" fillId="2" borderId="2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25" fillId="0" borderId="2" xfId="0" applyFont="1" applyBorder="1" applyAlignment="1" applyProtection="1">
      <protection locked="0"/>
    </xf>
    <xf numFmtId="4" fontId="4" fillId="5" borderId="36" xfId="0" applyNumberFormat="1" applyFont="1" applyFill="1" applyBorder="1" applyAlignment="1" applyProtection="1">
      <alignment horizontal="center"/>
    </xf>
    <xf numFmtId="4" fontId="4" fillId="5" borderId="37" xfId="0" applyNumberFormat="1" applyFont="1" applyFill="1" applyBorder="1" applyAlignment="1" applyProtection="1">
      <alignment horizontal="center"/>
    </xf>
    <xf numFmtId="4" fontId="4" fillId="5" borderId="35" xfId="1" applyNumberFormat="1" applyFont="1" applyFill="1" applyBorder="1" applyAlignment="1" applyProtection="1"/>
    <xf numFmtId="0" fontId="25" fillId="5" borderId="36" xfId="0" applyFont="1" applyFill="1" applyBorder="1" applyAlignment="1" applyProtection="1"/>
    <xf numFmtId="0" fontId="25" fillId="5" borderId="37" xfId="0" applyFont="1" applyFill="1" applyBorder="1" applyAlignment="1" applyProtection="1"/>
    <xf numFmtId="166" fontId="7" fillId="5" borderId="0" xfId="0" applyNumberFormat="1" applyFont="1" applyFill="1" applyBorder="1" applyAlignment="1" applyProtection="1">
      <alignment horizontal="right" vertical="center"/>
    </xf>
    <xf numFmtId="4" fontId="25" fillId="5" borderId="29" xfId="1" applyNumberFormat="1" applyFont="1" applyFill="1" applyBorder="1" applyAlignment="1" applyProtection="1">
      <alignment horizontal="right"/>
    </xf>
    <xf numFmtId="4" fontId="25" fillId="5" borderId="30" xfId="1" applyNumberFormat="1" applyFont="1" applyFill="1" applyBorder="1" applyAlignment="1" applyProtection="1">
      <alignment horizontal="right"/>
    </xf>
    <xf numFmtId="4" fontId="25" fillId="5" borderId="31" xfId="1" applyNumberFormat="1" applyFont="1" applyFill="1" applyBorder="1" applyAlignment="1" applyProtection="1">
      <alignment horizontal="right"/>
    </xf>
    <xf numFmtId="4" fontId="25" fillId="5" borderId="27" xfId="1" applyNumberFormat="1" applyFont="1" applyFill="1" applyBorder="1" applyAlignment="1" applyProtection="1">
      <alignment horizontal="right"/>
    </xf>
    <xf numFmtId="4" fontId="25" fillId="5" borderId="2" xfId="1" applyNumberFormat="1" applyFont="1" applyFill="1" applyBorder="1" applyAlignment="1" applyProtection="1">
      <alignment horizontal="right"/>
    </xf>
    <xf numFmtId="4" fontId="25" fillId="5" borderId="28" xfId="1" applyNumberFormat="1" applyFont="1" applyFill="1" applyBorder="1" applyAlignment="1" applyProtection="1">
      <alignment horizontal="right"/>
    </xf>
    <xf numFmtId="4" fontId="25" fillId="5" borderId="29" xfId="1" applyNumberFormat="1" applyFont="1" applyFill="1" applyBorder="1" applyAlignment="1" applyProtection="1">
      <protection locked="0"/>
    </xf>
    <xf numFmtId="4" fontId="25" fillId="5" borderId="30" xfId="1" applyNumberFormat="1" applyFont="1" applyFill="1" applyBorder="1" applyAlignment="1" applyProtection="1">
      <protection locked="0"/>
    </xf>
    <xf numFmtId="4" fontId="25" fillId="5" borderId="31" xfId="1" applyNumberFormat="1" applyFont="1" applyFill="1" applyBorder="1" applyAlignment="1" applyProtection="1">
      <protection locked="0"/>
    </xf>
    <xf numFmtId="4" fontId="25" fillId="5" borderId="27" xfId="1" applyNumberFormat="1" applyFont="1" applyFill="1" applyBorder="1" applyAlignment="1" applyProtection="1">
      <protection locked="0"/>
    </xf>
    <xf numFmtId="4" fontId="25" fillId="5" borderId="2" xfId="1" applyNumberFormat="1" applyFont="1" applyFill="1" applyBorder="1" applyAlignment="1" applyProtection="1">
      <protection locked="0"/>
    </xf>
    <xf numFmtId="4" fontId="25" fillId="5" borderId="28" xfId="1" applyNumberFormat="1" applyFont="1" applyFill="1" applyBorder="1" applyAlignment="1" applyProtection="1">
      <protection locked="0"/>
    </xf>
    <xf numFmtId="4" fontId="5" fillId="6" borderId="33" xfId="1" applyNumberFormat="1" applyFont="1" applyFill="1" applyBorder="1" applyAlignment="1" applyProtection="1">
      <alignment horizontal="right"/>
    </xf>
    <xf numFmtId="0" fontId="5" fillId="5" borderId="33" xfId="0" applyFont="1" applyFill="1" applyBorder="1" applyAlignment="1" applyProtection="1">
      <alignment horizontal="right"/>
    </xf>
    <xf numFmtId="4" fontId="5" fillId="5" borderId="33" xfId="0" applyNumberFormat="1" applyFont="1" applyFill="1" applyBorder="1" applyAlignment="1" applyProtection="1">
      <alignment horizontal="right"/>
    </xf>
    <xf numFmtId="4" fontId="5" fillId="5" borderId="27" xfId="1" applyNumberFormat="1" applyFont="1" applyFill="1" applyBorder="1" applyAlignment="1" applyProtection="1">
      <protection locked="0"/>
    </xf>
    <xf numFmtId="0" fontId="5" fillId="5" borderId="2" xfId="0" applyFont="1" applyFill="1" applyBorder="1" applyAlignment="1" applyProtection="1">
      <protection locked="0"/>
    </xf>
    <xf numFmtId="0" fontId="5" fillId="5" borderId="28" xfId="0" applyFont="1" applyFill="1" applyBorder="1" applyAlignment="1" applyProtection="1">
      <protection locked="0"/>
    </xf>
    <xf numFmtId="4" fontId="4" fillId="5" borderId="27" xfId="0" applyNumberFormat="1" applyFont="1" applyFill="1" applyBorder="1" applyAlignment="1" applyProtection="1"/>
    <xf numFmtId="4" fontId="4" fillId="5" borderId="2" xfId="0" applyNumberFormat="1" applyFont="1" applyFill="1" applyBorder="1" applyAlignment="1" applyProtection="1"/>
    <xf numFmtId="4" fontId="4" fillId="5" borderId="28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10" fillId="3" borderId="38" xfId="0" applyFont="1" applyFill="1" applyBorder="1" applyAlignment="1" applyProtection="1">
      <alignment horizontal="center"/>
      <protection locked="0"/>
    </xf>
    <xf numFmtId="0" fontId="25" fillId="0" borderId="39" xfId="0" applyFont="1" applyBorder="1" applyAlignment="1" applyProtection="1">
      <alignment horizontal="center"/>
      <protection locked="0"/>
    </xf>
    <xf numFmtId="0" fontId="25" fillId="0" borderId="40" xfId="0" applyFont="1" applyBorder="1" applyAlignment="1" applyProtection="1">
      <alignment horizontal="center"/>
      <protection locked="0"/>
    </xf>
    <xf numFmtId="0" fontId="25" fillId="0" borderId="15" xfId="0" applyFont="1" applyBorder="1" applyAlignment="1" applyProtection="1">
      <alignment vertical="center" wrapText="1"/>
      <protection locked="0"/>
    </xf>
    <xf numFmtId="0" fontId="10" fillId="3" borderId="42" xfId="0" applyFont="1" applyFill="1" applyBorder="1" applyAlignment="1" applyProtection="1">
      <alignment horizontal="center" vertical="center" wrapText="1"/>
      <protection locked="0"/>
    </xf>
    <xf numFmtId="0" fontId="25" fillId="0" borderId="43" xfId="0" applyFont="1" applyBorder="1" applyAlignment="1" applyProtection="1">
      <alignment horizontal="center" vertical="center" wrapText="1"/>
      <protection locked="0"/>
    </xf>
    <xf numFmtId="0" fontId="25" fillId="0" borderId="34" xfId="0" applyFont="1" applyBorder="1" applyAlignment="1" applyProtection="1">
      <alignment horizontal="center" vertical="center" wrapText="1"/>
      <protection locked="0"/>
    </xf>
    <xf numFmtId="4" fontId="5" fillId="5" borderId="32" xfId="0" applyNumberFormat="1" applyFont="1" applyFill="1" applyBorder="1" applyAlignment="1" applyProtection="1">
      <protection locked="0"/>
    </xf>
    <xf numFmtId="4" fontId="5" fillId="5" borderId="32" xfId="0" applyNumberFormat="1" applyFont="1" applyFill="1" applyBorder="1" applyAlignment="1" applyProtection="1"/>
    <xf numFmtId="4" fontId="25" fillId="5" borderId="34" xfId="0" applyNumberFormat="1" applyFont="1" applyFill="1" applyBorder="1" applyAlignment="1" applyProtection="1"/>
    <xf numFmtId="4" fontId="5" fillId="2" borderId="0" xfId="0" applyNumberFormat="1" applyFont="1" applyFill="1" applyBorder="1" applyAlignment="1" applyProtection="1">
      <alignment horizontal="right"/>
      <protection locked="0"/>
    </xf>
    <xf numFmtId="4" fontId="25" fillId="0" borderId="0" xfId="0" applyNumberFormat="1" applyFont="1" applyAlignment="1" applyProtection="1">
      <protection locked="0"/>
    </xf>
    <xf numFmtId="4" fontId="6" fillId="5" borderId="32" xfId="0" applyNumberFormat="1" applyFont="1" applyFill="1" applyBorder="1" applyAlignment="1" applyProtection="1"/>
    <xf numFmtId="4" fontId="6" fillId="5" borderId="34" xfId="0" applyNumberFormat="1" applyFont="1" applyFill="1" applyBorder="1" applyAlignment="1" applyProtection="1"/>
    <xf numFmtId="0" fontId="7" fillId="2" borderId="0" xfId="0" applyFont="1" applyFill="1" applyBorder="1" applyAlignment="1" applyProtection="1">
      <protection locked="0"/>
    </xf>
    <xf numFmtId="0" fontId="25" fillId="0" borderId="0" xfId="0" applyFont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25" fillId="0" borderId="0" xfId="0" applyFont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2" xfId="0" applyFont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4" fontId="25" fillId="0" borderId="0" xfId="0" applyNumberFormat="1" applyFont="1" applyBorder="1" applyAlignme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90"/>
  <sheetViews>
    <sheetView topLeftCell="A61" zoomScaleNormal="100" workbookViewId="0">
      <selection activeCell="H2" sqref="H2"/>
    </sheetView>
  </sheetViews>
  <sheetFormatPr defaultColWidth="0" defaultRowHeight="14.25" zeroHeight="1" x14ac:dyDescent="0.2"/>
  <cols>
    <col min="1" max="1" width="16.7109375" style="131" customWidth="1"/>
    <col min="2" max="2" width="6.28515625" style="131" customWidth="1"/>
    <col min="3" max="4" width="1.7109375" style="131" customWidth="1"/>
    <col min="5" max="5" width="20.7109375" style="131" customWidth="1"/>
    <col min="6" max="6" width="1.7109375" style="131" customWidth="1"/>
    <col min="7" max="7" width="5.7109375" style="131" customWidth="1"/>
    <col min="8" max="8" width="2.7109375" style="131" customWidth="1"/>
    <col min="9" max="9" width="11.7109375" style="131" customWidth="1"/>
    <col min="10" max="10" width="1.7109375" style="131" customWidth="1"/>
    <col min="11" max="11" width="7.7109375" style="131" customWidth="1"/>
    <col min="12" max="12" width="2.7109375" style="131" customWidth="1"/>
    <col min="13" max="13" width="11" style="131" customWidth="1"/>
    <col min="14" max="14" width="1.7109375" style="131" customWidth="1"/>
    <col min="15" max="15" width="14.7109375" style="131" customWidth="1"/>
    <col min="16" max="16" width="10" style="131" bestFit="1" customWidth="1"/>
    <col min="17" max="17" width="2" style="144" hidden="1" customWidth="1"/>
    <col min="18" max="19" width="9.28515625" style="131" hidden="1" customWidth="1"/>
    <col min="20" max="16381" width="9.28515625" style="131" hidden="1"/>
    <col min="16382" max="16382" width="9.28515625" style="131" hidden="1" customWidth="1"/>
    <col min="16383" max="16383" width="9.28515625" style="131" hidden="1"/>
    <col min="16384" max="16384" width="16.5703125" style="131" hidden="1"/>
  </cols>
  <sheetData>
    <row r="1" spans="1:17" ht="4.1500000000000004" customHeight="1" x14ac:dyDescent="0.2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3"/>
    </row>
    <row r="2" spans="1:17" ht="16.5" customHeight="1" x14ac:dyDescent="0.25">
      <c r="A2" s="10" t="s">
        <v>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6"/>
    </row>
    <row r="3" spans="1:17" ht="16.149999999999999" customHeight="1" x14ac:dyDescent="0.25">
      <c r="A3" s="239" t="s">
        <v>1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133"/>
    </row>
    <row r="4" spans="1:17" ht="15" x14ac:dyDescent="0.25">
      <c r="A4" s="241" t="s">
        <v>2</v>
      </c>
      <c r="B4" s="242"/>
      <c r="C4" s="242"/>
      <c r="D4" s="242"/>
      <c r="E4" s="242"/>
      <c r="F4" s="242"/>
      <c r="G4" s="242"/>
      <c r="H4" s="214">
        <v>23</v>
      </c>
      <c r="I4" s="11" t="s">
        <v>3</v>
      </c>
      <c r="J4" s="12"/>
      <c r="K4" s="12"/>
      <c r="L4" s="214">
        <f>IF(H4&gt;0, H4, " ")</f>
        <v>23</v>
      </c>
      <c r="M4" s="13"/>
      <c r="N4" s="12"/>
      <c r="O4" s="12"/>
      <c r="P4" s="133"/>
    </row>
    <row r="5" spans="1:17" ht="4.1500000000000004" customHeight="1" thickBot="1" x14ac:dyDescent="0.25">
      <c r="A5" s="133"/>
      <c r="B5" s="133"/>
      <c r="C5" s="133"/>
      <c r="D5" s="133"/>
      <c r="E5" s="133"/>
      <c r="F5" s="133"/>
      <c r="G5" s="133"/>
      <c r="H5" s="147"/>
      <c r="I5" s="147"/>
      <c r="J5" s="133"/>
      <c r="K5" s="148"/>
      <c r="L5" s="139"/>
      <c r="M5" s="139"/>
      <c r="N5" s="148"/>
      <c r="O5" s="148"/>
      <c r="P5" s="133"/>
    </row>
    <row r="6" spans="1:17" x14ac:dyDescent="0.2">
      <c r="A6" s="14" t="s">
        <v>4</v>
      </c>
      <c r="B6" s="142"/>
      <c r="C6" s="142"/>
      <c r="D6" s="142"/>
      <c r="E6" s="142"/>
      <c r="F6" s="142"/>
      <c r="G6" s="142"/>
      <c r="H6" s="133"/>
      <c r="I6" s="133"/>
      <c r="J6" s="149"/>
      <c r="K6" s="15" t="s">
        <v>5</v>
      </c>
      <c r="L6" s="142"/>
      <c r="M6" s="142"/>
      <c r="N6" s="150"/>
      <c r="O6" s="150"/>
      <c r="P6" s="149"/>
    </row>
    <row r="7" spans="1:17" ht="12.75" customHeight="1" thickBot="1" x14ac:dyDescent="0.25">
      <c r="A7" s="243" t="s">
        <v>6</v>
      </c>
      <c r="B7" s="244"/>
      <c r="C7" s="244"/>
      <c r="D7" s="244"/>
      <c r="E7" s="244"/>
      <c r="F7" s="244"/>
      <c r="G7" s="244"/>
      <c r="H7" s="244"/>
      <c r="I7" s="244"/>
      <c r="J7" s="245"/>
      <c r="K7" s="246">
        <v>123</v>
      </c>
      <c r="L7" s="247"/>
      <c r="M7" s="247"/>
      <c r="N7" s="248"/>
      <c r="O7" s="248"/>
      <c r="P7" s="249"/>
    </row>
    <row r="8" spans="1:17" ht="6.4" customHeight="1" x14ac:dyDescent="0.2">
      <c r="A8" s="183"/>
      <c r="B8" s="184"/>
      <c r="C8" s="184"/>
      <c r="D8" s="184"/>
      <c r="E8" s="184"/>
      <c r="F8" s="184"/>
      <c r="G8" s="184"/>
      <c r="H8" s="184"/>
      <c r="I8" s="184"/>
      <c r="J8" s="184"/>
      <c r="K8" s="185"/>
      <c r="L8" s="186"/>
      <c r="M8" s="186"/>
      <c r="N8" s="187"/>
      <c r="O8" s="187"/>
      <c r="P8" s="187"/>
    </row>
    <row r="9" spans="1:17" ht="12.75" customHeight="1" x14ac:dyDescent="0.25">
      <c r="A9" s="151" t="s">
        <v>7</v>
      </c>
      <c r="B9" s="16"/>
      <c r="C9" s="16"/>
      <c r="D9" s="16"/>
      <c r="E9" s="16"/>
      <c r="F9" s="16"/>
      <c r="G9" s="16"/>
      <c r="H9" s="16"/>
      <c r="I9" s="16"/>
      <c r="J9" s="16"/>
      <c r="K9" s="17"/>
      <c r="L9" s="16"/>
      <c r="M9" s="16"/>
      <c r="N9" s="17"/>
      <c r="O9" s="17"/>
      <c r="P9" s="16"/>
    </row>
    <row r="10" spans="1:17" s="18" customFormat="1" ht="17.850000000000001" customHeight="1" thickBot="1" x14ac:dyDescent="0.25">
      <c r="A10" s="101" t="s">
        <v>8</v>
      </c>
      <c r="B10" s="102"/>
      <c r="C10" s="102"/>
      <c r="D10" s="102"/>
      <c r="E10" s="102"/>
      <c r="F10" s="102"/>
      <c r="G10" s="102"/>
      <c r="H10" s="16"/>
      <c r="I10" s="16"/>
      <c r="J10" s="16"/>
      <c r="K10" s="17"/>
      <c r="L10" s="16"/>
      <c r="M10" s="16"/>
      <c r="N10" s="17"/>
      <c r="O10" s="17"/>
      <c r="P10" s="16"/>
      <c r="Q10" s="113"/>
    </row>
    <row r="11" spans="1:17" ht="12" customHeight="1" thickTop="1" thickBot="1" x14ac:dyDescent="0.25">
      <c r="A11" s="224" t="s">
        <v>9</v>
      </c>
      <c r="B11" s="250"/>
      <c r="C11" s="251"/>
      <c r="D11" s="152"/>
      <c r="E11" s="19" t="s">
        <v>10</v>
      </c>
      <c r="F11" s="20"/>
      <c r="G11" s="224" t="s">
        <v>11</v>
      </c>
      <c r="H11" s="227"/>
      <c r="I11" s="228"/>
      <c r="J11" s="20"/>
      <c r="K11" s="229" t="s">
        <v>12</v>
      </c>
      <c r="L11" s="230"/>
      <c r="M11" s="231"/>
      <c r="N11" s="21"/>
      <c r="O11" s="22" t="s">
        <v>13</v>
      </c>
      <c r="P11" s="153"/>
    </row>
    <row r="12" spans="1:17" ht="12.75" customHeight="1" thickTop="1" x14ac:dyDescent="0.2">
      <c r="A12" s="252" t="s">
        <v>14</v>
      </c>
      <c r="B12" s="253"/>
      <c r="C12" s="254"/>
      <c r="D12" s="133"/>
      <c r="E12" s="261" t="s">
        <v>15</v>
      </c>
      <c r="F12" s="23" t="s">
        <v>16</v>
      </c>
      <c r="G12" s="264" t="s">
        <v>17</v>
      </c>
      <c r="H12" s="265"/>
      <c r="I12" s="266"/>
      <c r="J12" s="23" t="s">
        <v>18</v>
      </c>
      <c r="K12" s="272" t="s">
        <v>19</v>
      </c>
      <c r="L12" s="273"/>
      <c r="M12" s="274"/>
      <c r="N12" s="24"/>
      <c r="O12" s="272" t="s">
        <v>20</v>
      </c>
      <c r="P12" s="281"/>
    </row>
    <row r="13" spans="1:17" ht="10.5" customHeight="1" x14ac:dyDescent="0.2">
      <c r="A13" s="255"/>
      <c r="B13" s="256"/>
      <c r="C13" s="257"/>
      <c r="D13" s="133"/>
      <c r="E13" s="262"/>
      <c r="F13" s="23"/>
      <c r="G13" s="267"/>
      <c r="H13" s="256"/>
      <c r="I13" s="268"/>
      <c r="J13" s="23"/>
      <c r="K13" s="275"/>
      <c r="L13" s="276"/>
      <c r="M13" s="277"/>
      <c r="N13" s="24"/>
      <c r="O13" s="282"/>
      <c r="P13" s="283"/>
    </row>
    <row r="14" spans="1:17" ht="10.5" customHeight="1" thickBot="1" x14ac:dyDescent="0.25">
      <c r="A14" s="258"/>
      <c r="B14" s="259"/>
      <c r="C14" s="260"/>
      <c r="D14" s="133"/>
      <c r="E14" s="263"/>
      <c r="F14" s="25"/>
      <c r="G14" s="269"/>
      <c r="H14" s="270"/>
      <c r="I14" s="271"/>
      <c r="J14" s="25"/>
      <c r="K14" s="278"/>
      <c r="L14" s="279"/>
      <c r="M14" s="280"/>
      <c r="N14" s="24"/>
      <c r="O14" s="284"/>
      <c r="P14" s="285"/>
    </row>
    <row r="15" spans="1:17" ht="5.25" customHeight="1" thickTop="1" x14ac:dyDescent="0.2">
      <c r="A15" s="26"/>
      <c r="B15" s="133"/>
      <c r="C15" s="154"/>
      <c r="D15" s="133"/>
      <c r="E15" s="133"/>
      <c r="F15" s="133"/>
      <c r="G15" s="139"/>
      <c r="H15" s="133"/>
      <c r="I15" s="133"/>
      <c r="J15" s="133"/>
      <c r="K15" s="155"/>
      <c r="L15" s="154"/>
      <c r="M15" s="156"/>
      <c r="N15" s="148"/>
      <c r="O15" s="148"/>
      <c r="P15" s="133"/>
    </row>
    <row r="16" spans="1:17" ht="12" customHeight="1" x14ac:dyDescent="0.3">
      <c r="A16" s="27" t="s">
        <v>21</v>
      </c>
      <c r="B16" s="28"/>
      <c r="C16" s="29"/>
      <c r="D16" s="139"/>
      <c r="E16" s="300">
        <v>91950000</v>
      </c>
      <c r="F16" s="157"/>
      <c r="G16" s="302" t="s">
        <v>22</v>
      </c>
      <c r="H16" s="303"/>
      <c r="I16" s="304"/>
      <c r="J16" s="157"/>
      <c r="K16" s="234">
        <f>IF(E16="","",E16-G17)</f>
        <v>88030000</v>
      </c>
      <c r="L16" s="235"/>
      <c r="M16" s="235"/>
      <c r="N16" s="158"/>
      <c r="O16" s="158"/>
      <c r="P16" s="159"/>
    </row>
    <row r="17" spans="1:16" ht="12" customHeight="1" x14ac:dyDescent="0.2">
      <c r="A17" s="30" t="s">
        <v>23</v>
      </c>
      <c r="B17" s="31"/>
      <c r="C17" s="32"/>
      <c r="D17" s="139"/>
      <c r="E17" s="301"/>
      <c r="F17" s="157"/>
      <c r="G17" s="293">
        <f>3910000+10000</f>
        <v>3920000</v>
      </c>
      <c r="H17" s="294"/>
      <c r="I17" s="295"/>
      <c r="J17" s="157"/>
      <c r="K17" s="235"/>
      <c r="L17" s="235"/>
      <c r="M17" s="235"/>
      <c r="N17" s="160"/>
      <c r="O17" s="160"/>
      <c r="P17" s="159"/>
    </row>
    <row r="18" spans="1:16" ht="12" customHeight="1" x14ac:dyDescent="0.3">
      <c r="A18" s="33" t="s">
        <v>24</v>
      </c>
      <c r="B18" s="28"/>
      <c r="C18" s="34"/>
      <c r="D18" s="139"/>
      <c r="E18" s="119" t="s">
        <v>25</v>
      </c>
      <c r="F18" s="157"/>
      <c r="G18" s="232"/>
      <c r="H18" s="233"/>
      <c r="I18" s="233"/>
      <c r="J18" s="157"/>
      <c r="K18" s="234">
        <f>IF(E19="","",E19-G18)</f>
        <v>2375000</v>
      </c>
      <c r="L18" s="235"/>
      <c r="M18" s="235"/>
      <c r="N18" s="161"/>
      <c r="O18" s="161"/>
      <c r="P18" s="159"/>
    </row>
    <row r="19" spans="1:16" ht="12" customHeight="1" x14ac:dyDescent="0.2">
      <c r="A19" s="30" t="s">
        <v>23</v>
      </c>
      <c r="B19" s="31"/>
      <c r="C19" s="32"/>
      <c r="D19" s="139"/>
      <c r="E19" s="209">
        <v>2375000</v>
      </c>
      <c r="F19" s="157"/>
      <c r="G19" s="233"/>
      <c r="H19" s="233"/>
      <c r="I19" s="233"/>
      <c r="J19" s="157"/>
      <c r="K19" s="235"/>
      <c r="L19" s="235"/>
      <c r="M19" s="235"/>
      <c r="N19" s="160"/>
      <c r="O19" s="160"/>
      <c r="P19" s="159"/>
    </row>
    <row r="20" spans="1:16" ht="33.75" x14ac:dyDescent="0.2">
      <c r="A20" s="84" t="s">
        <v>26</v>
      </c>
      <c r="B20" s="85"/>
      <c r="C20" s="86"/>
      <c r="D20" s="139"/>
      <c r="E20" s="207"/>
      <c r="F20" s="157"/>
      <c r="G20" s="236"/>
      <c r="H20" s="237"/>
      <c r="I20" s="238"/>
      <c r="J20" s="157"/>
      <c r="K20" s="234" t="str">
        <f>IF(E20="","",E20-G20)</f>
        <v/>
      </c>
      <c r="L20" s="235"/>
      <c r="M20" s="235"/>
      <c r="N20" s="162"/>
      <c r="O20" s="1"/>
      <c r="P20" s="133"/>
    </row>
    <row r="21" spans="1:16" ht="12" customHeight="1" x14ac:dyDescent="0.2">
      <c r="A21" s="35"/>
      <c r="B21" s="139"/>
      <c r="C21" s="139"/>
      <c r="D21" s="139"/>
      <c r="E21" s="157"/>
      <c r="F21" s="157"/>
      <c r="G21" s="163"/>
      <c r="H21" s="135"/>
      <c r="I21" s="135"/>
      <c r="J21" s="157"/>
      <c r="K21" s="296">
        <f>SUM(K16:M20)</f>
        <v>90405000</v>
      </c>
      <c r="L21" s="297"/>
      <c r="M21" s="297"/>
      <c r="N21" s="161"/>
      <c r="O21" s="298">
        <f>K21/K73</f>
        <v>0.32572485986318872</v>
      </c>
      <c r="P21" s="117" t="s">
        <v>27</v>
      </c>
    </row>
    <row r="22" spans="1:16" ht="12" customHeight="1" x14ac:dyDescent="0.2">
      <c r="A22" s="35"/>
      <c r="B22" s="139"/>
      <c r="C22" s="139"/>
      <c r="D22" s="139"/>
      <c r="E22" s="157"/>
      <c r="F22" s="157"/>
      <c r="G22" s="138"/>
      <c r="H22" s="135"/>
      <c r="I22" s="36" t="s">
        <v>28</v>
      </c>
      <c r="J22" s="157"/>
      <c r="K22" s="296"/>
      <c r="L22" s="297"/>
      <c r="M22" s="297"/>
      <c r="N22" s="2"/>
      <c r="O22" s="299"/>
      <c r="P22" s="103">
        <f>LocalFdsAdj!F34</f>
        <v>0.34520640513586193</v>
      </c>
    </row>
    <row r="23" spans="1:16" ht="6.6" customHeight="1" thickBot="1" x14ac:dyDescent="0.25">
      <c r="A23" s="38"/>
      <c r="B23" s="139"/>
      <c r="C23" s="154"/>
      <c r="D23" s="139"/>
      <c r="E23" s="139"/>
      <c r="F23" s="139"/>
      <c r="G23" s="139"/>
      <c r="H23" s="139"/>
      <c r="I23" s="139"/>
      <c r="J23" s="139"/>
      <c r="K23" s="164"/>
      <c r="L23" s="139"/>
      <c r="M23" s="139"/>
      <c r="N23" s="164"/>
      <c r="O23" s="164"/>
      <c r="P23" s="139"/>
    </row>
    <row r="24" spans="1:16" ht="12" customHeight="1" thickTop="1" thickBot="1" x14ac:dyDescent="0.25">
      <c r="A24" s="224" t="s">
        <v>9</v>
      </c>
      <c r="B24" s="225"/>
      <c r="C24" s="226"/>
      <c r="D24" s="152"/>
      <c r="E24" s="19" t="s">
        <v>10</v>
      </c>
      <c r="F24" s="20"/>
      <c r="G24" s="224" t="s">
        <v>11</v>
      </c>
      <c r="H24" s="227"/>
      <c r="I24" s="228"/>
      <c r="J24" s="20"/>
      <c r="K24" s="229" t="s">
        <v>12</v>
      </c>
      <c r="L24" s="230"/>
      <c r="M24" s="231"/>
      <c r="N24" s="21"/>
      <c r="O24" s="22" t="s">
        <v>13</v>
      </c>
      <c r="P24" s="153"/>
    </row>
    <row r="25" spans="1:16" ht="12.75" customHeight="1" thickTop="1" x14ac:dyDescent="0.2">
      <c r="A25" s="252" t="s">
        <v>29</v>
      </c>
      <c r="B25" s="253"/>
      <c r="C25" s="254"/>
      <c r="D25" s="133"/>
      <c r="E25" s="261" t="s">
        <v>15</v>
      </c>
      <c r="F25" s="23" t="s">
        <v>16</v>
      </c>
      <c r="G25" s="252" t="s">
        <v>30</v>
      </c>
      <c r="H25" s="273"/>
      <c r="I25" s="274"/>
      <c r="J25" s="23" t="s">
        <v>18</v>
      </c>
      <c r="K25" s="272" t="s">
        <v>19</v>
      </c>
      <c r="L25" s="273"/>
      <c r="M25" s="274"/>
      <c r="N25" s="24"/>
      <c r="O25" s="272" t="s">
        <v>20</v>
      </c>
      <c r="P25" s="281"/>
    </row>
    <row r="26" spans="1:16" ht="10.5" customHeight="1" x14ac:dyDescent="0.2">
      <c r="A26" s="255"/>
      <c r="B26" s="256"/>
      <c r="C26" s="257"/>
      <c r="D26" s="133"/>
      <c r="E26" s="262"/>
      <c r="F26" s="23"/>
      <c r="G26" s="275"/>
      <c r="H26" s="276"/>
      <c r="I26" s="277"/>
      <c r="J26" s="23"/>
      <c r="K26" s="275"/>
      <c r="L26" s="276"/>
      <c r="M26" s="277"/>
      <c r="N26" s="24"/>
      <c r="O26" s="282"/>
      <c r="P26" s="283"/>
    </row>
    <row r="27" spans="1:16" ht="10.5" customHeight="1" thickBot="1" x14ac:dyDescent="0.25">
      <c r="A27" s="258"/>
      <c r="B27" s="259"/>
      <c r="C27" s="260"/>
      <c r="D27" s="133"/>
      <c r="E27" s="263"/>
      <c r="F27" s="25"/>
      <c r="G27" s="278"/>
      <c r="H27" s="279"/>
      <c r="I27" s="280"/>
      <c r="J27" s="25"/>
      <c r="K27" s="278"/>
      <c r="L27" s="279"/>
      <c r="M27" s="280"/>
      <c r="N27" s="24"/>
      <c r="O27" s="284"/>
      <c r="P27" s="285"/>
    </row>
    <row r="28" spans="1:16" ht="12" customHeight="1" thickTop="1" x14ac:dyDescent="0.3">
      <c r="A28" s="33" t="s">
        <v>31</v>
      </c>
      <c r="B28" s="28"/>
      <c r="C28" s="29"/>
      <c r="D28" s="139"/>
      <c r="E28" s="286">
        <v>38290200</v>
      </c>
      <c r="F28" s="157"/>
      <c r="G28" s="288" t="s">
        <v>32</v>
      </c>
      <c r="H28" s="289"/>
      <c r="I28" s="290"/>
      <c r="J28" s="157"/>
      <c r="K28" s="291">
        <f>IF(E28="","",E28-G29)</f>
        <v>37265200</v>
      </c>
      <c r="L28" s="292"/>
      <c r="M28" s="292"/>
      <c r="N28" s="158"/>
      <c r="O28" s="158"/>
      <c r="P28" s="159"/>
    </row>
    <row r="29" spans="1:16" ht="12" customHeight="1" x14ac:dyDescent="0.2">
      <c r="A29" s="30" t="s">
        <v>33</v>
      </c>
      <c r="B29" s="31"/>
      <c r="C29" s="32" t="s">
        <v>34</v>
      </c>
      <c r="D29" s="139"/>
      <c r="E29" s="287"/>
      <c r="F29" s="157"/>
      <c r="G29" s="293">
        <v>1025000</v>
      </c>
      <c r="H29" s="294"/>
      <c r="I29" s="295"/>
      <c r="J29" s="157"/>
      <c r="K29" s="235"/>
      <c r="L29" s="235"/>
      <c r="M29" s="235"/>
      <c r="N29" s="160"/>
      <c r="O29" s="160"/>
      <c r="P29" s="159"/>
    </row>
    <row r="30" spans="1:16" ht="12" customHeight="1" x14ac:dyDescent="0.2">
      <c r="A30" s="33" t="s">
        <v>35</v>
      </c>
      <c r="B30" s="28"/>
      <c r="C30" s="34"/>
      <c r="D30" s="139"/>
      <c r="E30" s="286"/>
      <c r="F30" s="157"/>
      <c r="G30" s="305"/>
      <c r="H30" s="306"/>
      <c r="I30" s="306"/>
      <c r="J30" s="157"/>
      <c r="K30" s="234" t="str">
        <f>IF(E30="","",E30-G30)</f>
        <v/>
      </c>
      <c r="L30" s="235"/>
      <c r="M30" s="235"/>
      <c r="N30" s="162"/>
      <c r="O30" s="162"/>
      <c r="P30" s="159"/>
    </row>
    <row r="31" spans="1:16" ht="12" customHeight="1" x14ac:dyDescent="0.2">
      <c r="A31" s="30" t="s">
        <v>36</v>
      </c>
      <c r="B31" s="31"/>
      <c r="C31" s="32" t="s">
        <v>34</v>
      </c>
      <c r="D31" s="139"/>
      <c r="E31" s="287"/>
      <c r="F31" s="157"/>
      <c r="G31" s="306"/>
      <c r="H31" s="306"/>
      <c r="I31" s="306"/>
      <c r="J31" s="157"/>
      <c r="K31" s="235"/>
      <c r="L31" s="235"/>
      <c r="M31" s="235"/>
      <c r="N31" s="160"/>
      <c r="O31" s="160"/>
      <c r="P31" s="159"/>
    </row>
    <row r="32" spans="1:16" ht="12" customHeight="1" x14ac:dyDescent="0.2">
      <c r="A32" s="33" t="s">
        <v>37</v>
      </c>
      <c r="B32" s="39"/>
      <c r="C32" s="34"/>
      <c r="D32" s="139"/>
      <c r="E32" s="286"/>
      <c r="F32" s="157"/>
      <c r="G32" s="305"/>
      <c r="H32" s="306"/>
      <c r="I32" s="306"/>
      <c r="J32" s="157"/>
      <c r="K32" s="291" t="str">
        <f>IF(E32="","",E32-G32)</f>
        <v/>
      </c>
      <c r="L32" s="292"/>
      <c r="M32" s="292"/>
      <c r="N32" s="160"/>
      <c r="O32" s="160"/>
      <c r="P32" s="159"/>
    </row>
    <row r="33" spans="1:16" ht="12" customHeight="1" x14ac:dyDescent="0.2">
      <c r="A33" s="30" t="s">
        <v>36</v>
      </c>
      <c r="B33" s="39"/>
      <c r="C33" s="34"/>
      <c r="D33" s="139"/>
      <c r="E33" s="287"/>
      <c r="F33" s="157"/>
      <c r="G33" s="306"/>
      <c r="H33" s="306"/>
      <c r="I33" s="306"/>
      <c r="J33" s="157"/>
      <c r="K33" s="235"/>
      <c r="L33" s="235"/>
      <c r="M33" s="235"/>
      <c r="N33" s="160"/>
      <c r="O33" s="160"/>
      <c r="P33" s="159"/>
    </row>
    <row r="34" spans="1:16" ht="22.5" x14ac:dyDescent="0.2">
      <c r="A34" s="84" t="s">
        <v>38</v>
      </c>
      <c r="B34" s="87"/>
      <c r="C34" s="86"/>
      <c r="D34" s="139"/>
      <c r="E34" s="208"/>
      <c r="F34" s="157"/>
      <c r="G34" s="305"/>
      <c r="H34" s="306"/>
      <c r="I34" s="306"/>
      <c r="J34" s="157"/>
      <c r="K34" s="234" t="str">
        <f>IF(E34="","",E34-G34)</f>
        <v/>
      </c>
      <c r="L34" s="235"/>
      <c r="M34" s="235"/>
      <c r="N34" s="160"/>
      <c r="O34" s="160"/>
      <c r="P34" s="133"/>
    </row>
    <row r="35" spans="1:16" ht="12" customHeight="1" x14ac:dyDescent="0.2">
      <c r="A35" s="33" t="s">
        <v>39</v>
      </c>
      <c r="B35" s="28"/>
      <c r="C35" s="34"/>
      <c r="D35" s="139"/>
      <c r="E35" s="286"/>
      <c r="F35" s="157"/>
      <c r="G35" s="307" t="s">
        <v>40</v>
      </c>
      <c r="H35" s="308"/>
      <c r="I35" s="309"/>
      <c r="J35" s="157"/>
      <c r="K35" s="234">
        <f>E35-G36</f>
        <v>-3118967.6141256895</v>
      </c>
      <c r="L35" s="235"/>
      <c r="M35" s="235"/>
      <c r="N35" s="165"/>
      <c r="O35" s="310"/>
      <c r="P35" s="159"/>
    </row>
    <row r="36" spans="1:16" ht="12" customHeight="1" x14ac:dyDescent="0.2">
      <c r="A36" s="30" t="s">
        <v>36</v>
      </c>
      <c r="B36" s="31"/>
      <c r="C36" s="32" t="s">
        <v>34</v>
      </c>
      <c r="D36" s="139"/>
      <c r="E36" s="287"/>
      <c r="F36" s="157"/>
      <c r="G36" s="312">
        <f>LocalFdsAdj!D28</f>
        <v>3118967.6141256895</v>
      </c>
      <c r="H36" s="313"/>
      <c r="I36" s="314"/>
      <c r="J36" s="157"/>
      <c r="K36" s="235"/>
      <c r="L36" s="235"/>
      <c r="M36" s="235"/>
      <c r="N36" s="166"/>
      <c r="O36" s="311"/>
      <c r="P36" s="159"/>
    </row>
    <row r="37" spans="1:16" ht="12" customHeight="1" x14ac:dyDescent="0.2">
      <c r="A37" s="35"/>
      <c r="B37" s="139"/>
      <c r="C37" s="139"/>
      <c r="D37" s="139"/>
      <c r="E37" s="157"/>
      <c r="F37" s="157"/>
      <c r="G37" s="163"/>
      <c r="H37" s="135"/>
      <c r="I37" s="135"/>
      <c r="J37" s="157"/>
      <c r="K37" s="315">
        <f>SUM(K28:M34)</f>
        <v>37265200</v>
      </c>
      <c r="L37" s="316"/>
      <c r="M37" s="317"/>
      <c r="N37" s="165"/>
      <c r="O37" s="298">
        <f>K37/K73</f>
        <v>0.13426472040012941</v>
      </c>
      <c r="P37" s="117" t="s">
        <v>41</v>
      </c>
    </row>
    <row r="38" spans="1:16" ht="12" customHeight="1" x14ac:dyDescent="0.2">
      <c r="A38" s="35"/>
      <c r="B38" s="139"/>
      <c r="C38" s="139"/>
      <c r="D38" s="139"/>
      <c r="E38" s="157"/>
      <c r="F38" s="157"/>
      <c r="G38" s="138"/>
      <c r="H38" s="135"/>
      <c r="I38" s="36" t="s">
        <v>42</v>
      </c>
      <c r="J38" s="157"/>
      <c r="K38" s="318">
        <f>SUM(K28:M36)</f>
        <v>34146232.385874309</v>
      </c>
      <c r="L38" s="319"/>
      <c r="M38" s="320"/>
      <c r="N38" s="104"/>
      <c r="O38" s="299"/>
      <c r="P38" s="103">
        <f>LocalFdsAdj!F35</f>
        <v>0.13038546685317645</v>
      </c>
    </row>
    <row r="39" spans="1:16" ht="6" customHeight="1" thickBot="1" x14ac:dyDescent="0.25">
      <c r="A39" s="35"/>
      <c r="B39" s="139"/>
      <c r="C39" s="139"/>
      <c r="D39" s="139"/>
      <c r="E39" s="139"/>
      <c r="F39" s="139"/>
      <c r="G39" s="40"/>
      <c r="H39" s="139"/>
      <c r="I39" s="139"/>
      <c r="J39" s="139"/>
      <c r="K39" s="213"/>
      <c r="L39" s="139"/>
      <c r="M39" s="139"/>
      <c r="N39" s="37"/>
      <c r="O39" s="37"/>
      <c r="P39" s="167"/>
    </row>
    <row r="40" spans="1:16" ht="12" customHeight="1" thickTop="1" thickBot="1" x14ac:dyDescent="0.25">
      <c r="A40" s="224" t="s">
        <v>9</v>
      </c>
      <c r="B40" s="225"/>
      <c r="C40" s="226"/>
      <c r="D40" s="152"/>
      <c r="E40" s="19" t="s">
        <v>10</v>
      </c>
      <c r="F40" s="20"/>
      <c r="G40" s="224" t="s">
        <v>11</v>
      </c>
      <c r="H40" s="227"/>
      <c r="I40" s="228"/>
      <c r="J40" s="20"/>
      <c r="K40" s="229" t="s">
        <v>12</v>
      </c>
      <c r="L40" s="230"/>
      <c r="M40" s="231"/>
      <c r="N40" s="21"/>
      <c r="O40" s="22" t="s">
        <v>13</v>
      </c>
      <c r="P40" s="153"/>
    </row>
    <row r="41" spans="1:16" ht="12.75" customHeight="1" thickTop="1" x14ac:dyDescent="0.2">
      <c r="A41" s="252" t="s">
        <v>43</v>
      </c>
      <c r="B41" s="253"/>
      <c r="C41" s="254"/>
      <c r="D41" s="133"/>
      <c r="E41" s="261" t="s">
        <v>15</v>
      </c>
      <c r="F41" s="23" t="s">
        <v>16</v>
      </c>
      <c r="G41" s="252" t="s">
        <v>30</v>
      </c>
      <c r="H41" s="273"/>
      <c r="I41" s="274"/>
      <c r="J41" s="23" t="s">
        <v>18</v>
      </c>
      <c r="K41" s="272" t="s">
        <v>19</v>
      </c>
      <c r="L41" s="273"/>
      <c r="M41" s="274"/>
      <c r="N41" s="24"/>
      <c r="O41" s="272" t="s">
        <v>20</v>
      </c>
      <c r="P41" s="281"/>
    </row>
    <row r="42" spans="1:16" ht="10.5" customHeight="1" x14ac:dyDescent="0.2">
      <c r="A42" s="255"/>
      <c r="B42" s="256"/>
      <c r="C42" s="257"/>
      <c r="D42" s="133"/>
      <c r="E42" s="262"/>
      <c r="F42" s="23"/>
      <c r="G42" s="275"/>
      <c r="H42" s="276"/>
      <c r="I42" s="277"/>
      <c r="J42" s="23"/>
      <c r="K42" s="275"/>
      <c r="L42" s="276"/>
      <c r="M42" s="277"/>
      <c r="N42" s="24"/>
      <c r="O42" s="282"/>
      <c r="P42" s="283"/>
    </row>
    <row r="43" spans="1:16" ht="10.5" customHeight="1" thickBot="1" x14ac:dyDescent="0.25">
      <c r="A43" s="258"/>
      <c r="B43" s="259"/>
      <c r="C43" s="260"/>
      <c r="D43" s="133"/>
      <c r="E43" s="263"/>
      <c r="F43" s="25"/>
      <c r="G43" s="278"/>
      <c r="H43" s="279"/>
      <c r="I43" s="280"/>
      <c r="J43" s="25"/>
      <c r="K43" s="278"/>
      <c r="L43" s="279"/>
      <c r="M43" s="280"/>
      <c r="N43" s="24"/>
      <c r="O43" s="284"/>
      <c r="P43" s="285"/>
    </row>
    <row r="44" spans="1:16" ht="12" customHeight="1" thickTop="1" x14ac:dyDescent="0.2">
      <c r="A44" s="33" t="s">
        <v>44</v>
      </c>
      <c r="B44" s="28"/>
      <c r="C44" s="29"/>
      <c r="D44" s="139"/>
      <c r="E44" s="286"/>
      <c r="F44" s="157"/>
      <c r="G44" s="321"/>
      <c r="H44" s="287"/>
      <c r="I44" s="287"/>
      <c r="J44" s="157"/>
      <c r="K44" s="291" t="str">
        <f>IF(E44="","",E44-G44)</f>
        <v/>
      </c>
      <c r="L44" s="292"/>
      <c r="M44" s="292"/>
      <c r="N44" s="158"/>
      <c r="O44" s="158"/>
      <c r="P44" s="159"/>
    </row>
    <row r="45" spans="1:16" ht="12" customHeight="1" x14ac:dyDescent="0.2">
      <c r="A45" s="30" t="s">
        <v>36</v>
      </c>
      <c r="B45" s="31"/>
      <c r="C45" s="32" t="s">
        <v>34</v>
      </c>
      <c r="D45" s="139"/>
      <c r="E45" s="287"/>
      <c r="F45" s="157"/>
      <c r="G45" s="306"/>
      <c r="H45" s="306"/>
      <c r="I45" s="306"/>
      <c r="J45" s="157"/>
      <c r="K45" s="235"/>
      <c r="L45" s="235"/>
      <c r="M45" s="235"/>
      <c r="N45" s="160"/>
      <c r="O45" s="160"/>
      <c r="P45" s="159"/>
    </row>
    <row r="46" spans="1:16" ht="12" customHeight="1" x14ac:dyDescent="0.2">
      <c r="A46" s="33" t="s">
        <v>45</v>
      </c>
      <c r="B46" s="28"/>
      <c r="C46" s="29"/>
      <c r="D46" s="139"/>
      <c r="E46" s="286"/>
      <c r="F46" s="157"/>
      <c r="G46" s="305"/>
      <c r="H46" s="306"/>
      <c r="I46" s="306"/>
      <c r="J46" s="157"/>
      <c r="K46" s="234" t="str">
        <f>IF(E46="","",E46-G46)</f>
        <v/>
      </c>
      <c r="L46" s="235"/>
      <c r="M46" s="235"/>
      <c r="N46" s="162"/>
      <c r="O46" s="162"/>
      <c r="P46" s="159"/>
    </row>
    <row r="47" spans="1:16" ht="12" customHeight="1" x14ac:dyDescent="0.2">
      <c r="A47" s="30" t="s">
        <v>36</v>
      </c>
      <c r="B47" s="31"/>
      <c r="C47" s="32" t="s">
        <v>34</v>
      </c>
      <c r="D47" s="139"/>
      <c r="E47" s="287"/>
      <c r="F47" s="157"/>
      <c r="G47" s="306"/>
      <c r="H47" s="306"/>
      <c r="I47" s="306"/>
      <c r="J47" s="157"/>
      <c r="K47" s="235"/>
      <c r="L47" s="235"/>
      <c r="M47" s="235"/>
      <c r="N47" s="160"/>
      <c r="O47" s="160"/>
      <c r="P47" s="159"/>
    </row>
    <row r="48" spans="1:16" ht="22.5" x14ac:dyDescent="0.2">
      <c r="A48" s="84" t="s">
        <v>46</v>
      </c>
      <c r="B48" s="87"/>
      <c r="C48" s="86" t="s">
        <v>34</v>
      </c>
      <c r="D48" s="139"/>
      <c r="E48" s="208"/>
      <c r="F48" s="157"/>
      <c r="G48" s="339"/>
      <c r="H48" s="340"/>
      <c r="I48" s="341"/>
      <c r="J48" s="157"/>
      <c r="K48" s="234" t="str">
        <f>IF(E48="","",E48-G48)</f>
        <v/>
      </c>
      <c r="L48" s="235"/>
      <c r="M48" s="235"/>
      <c r="N48" s="161"/>
      <c r="O48" s="82"/>
      <c r="P48" s="133"/>
    </row>
    <row r="49" spans="1:17" ht="10.15" customHeight="1" x14ac:dyDescent="0.2">
      <c r="A49" s="35"/>
      <c r="B49" s="35"/>
      <c r="C49" s="35"/>
      <c r="D49" s="139"/>
      <c r="E49" s="157"/>
      <c r="F49" s="157"/>
      <c r="G49" s="163"/>
      <c r="H49" s="135"/>
      <c r="I49" s="135"/>
      <c r="J49" s="157"/>
      <c r="K49" s="296">
        <f>SUM(K44:M48)</f>
        <v>0</v>
      </c>
      <c r="L49" s="297"/>
      <c r="M49" s="297"/>
      <c r="N49" s="161"/>
      <c r="O49" s="298">
        <f>K49/K73</f>
        <v>0</v>
      </c>
      <c r="P49" s="322">
        <f>LocalFdsAdj!F36</f>
        <v>0</v>
      </c>
    </row>
    <row r="50" spans="1:17" ht="10.15" customHeight="1" x14ac:dyDescent="0.2">
      <c r="A50" s="35"/>
      <c r="B50" s="139"/>
      <c r="C50" s="139"/>
      <c r="D50" s="139"/>
      <c r="E50" s="157"/>
      <c r="F50" s="157"/>
      <c r="G50" s="138"/>
      <c r="H50" s="135"/>
      <c r="I50" s="36" t="s">
        <v>47</v>
      </c>
      <c r="J50" s="157"/>
      <c r="K50" s="297"/>
      <c r="L50" s="297"/>
      <c r="M50" s="297"/>
      <c r="N50" s="2"/>
      <c r="O50" s="299"/>
      <c r="P50" s="323"/>
    </row>
    <row r="51" spans="1:17" ht="7.15" customHeight="1" thickBot="1" x14ac:dyDescent="0.25">
      <c r="A51" s="35"/>
      <c r="B51" s="139"/>
      <c r="C51" s="139"/>
      <c r="D51" s="139"/>
      <c r="E51" s="139"/>
      <c r="F51" s="139"/>
      <c r="G51" s="40"/>
      <c r="H51" s="133"/>
      <c r="I51" s="133"/>
      <c r="J51" s="139"/>
      <c r="K51" s="168"/>
      <c r="L51" s="133"/>
      <c r="M51" s="133"/>
      <c r="N51" s="169"/>
      <c r="O51" s="169"/>
      <c r="P51" s="133"/>
    </row>
    <row r="52" spans="1:17" ht="12" customHeight="1" thickTop="1" thickBot="1" x14ac:dyDescent="0.25">
      <c r="A52" s="224" t="s">
        <v>9</v>
      </c>
      <c r="B52" s="225"/>
      <c r="C52" s="226"/>
      <c r="D52" s="152"/>
      <c r="E52" s="19" t="s">
        <v>10</v>
      </c>
      <c r="F52" s="20"/>
      <c r="G52" s="224" t="s">
        <v>11</v>
      </c>
      <c r="H52" s="227"/>
      <c r="I52" s="228"/>
      <c r="J52" s="20"/>
      <c r="K52" s="229" t="s">
        <v>12</v>
      </c>
      <c r="L52" s="230"/>
      <c r="M52" s="231"/>
      <c r="N52" s="21"/>
      <c r="O52" s="22" t="s">
        <v>13</v>
      </c>
      <c r="P52" s="153"/>
    </row>
    <row r="53" spans="1:17" ht="13.5" customHeight="1" thickTop="1" x14ac:dyDescent="0.2">
      <c r="A53" s="252" t="s">
        <v>48</v>
      </c>
      <c r="B53" s="253"/>
      <c r="C53" s="254"/>
      <c r="D53" s="133"/>
      <c r="E53" s="261" t="s">
        <v>15</v>
      </c>
      <c r="F53" s="23" t="s">
        <v>16</v>
      </c>
      <c r="G53" s="252" t="s">
        <v>30</v>
      </c>
      <c r="H53" s="273"/>
      <c r="I53" s="274"/>
      <c r="J53" s="23" t="s">
        <v>18</v>
      </c>
      <c r="K53" s="272" t="s">
        <v>19</v>
      </c>
      <c r="L53" s="273"/>
      <c r="M53" s="274"/>
      <c r="N53" s="24"/>
      <c r="O53" s="272" t="s">
        <v>20</v>
      </c>
      <c r="P53" s="281"/>
    </row>
    <row r="54" spans="1:17" ht="10.5" customHeight="1" x14ac:dyDescent="0.2">
      <c r="A54" s="255"/>
      <c r="B54" s="256"/>
      <c r="C54" s="257"/>
      <c r="D54" s="133"/>
      <c r="E54" s="262"/>
      <c r="F54" s="23"/>
      <c r="G54" s="275"/>
      <c r="H54" s="276"/>
      <c r="I54" s="277"/>
      <c r="J54" s="23"/>
      <c r="K54" s="275"/>
      <c r="L54" s="276"/>
      <c r="M54" s="277"/>
      <c r="N54" s="24"/>
      <c r="O54" s="282"/>
      <c r="P54" s="283"/>
    </row>
    <row r="55" spans="1:17" ht="10.5" customHeight="1" thickBot="1" x14ac:dyDescent="0.25">
      <c r="A55" s="258"/>
      <c r="B55" s="259"/>
      <c r="C55" s="260"/>
      <c r="D55" s="133"/>
      <c r="E55" s="263"/>
      <c r="F55" s="25"/>
      <c r="G55" s="278"/>
      <c r="H55" s="279"/>
      <c r="I55" s="280"/>
      <c r="J55" s="25"/>
      <c r="K55" s="278"/>
      <c r="L55" s="279"/>
      <c r="M55" s="280"/>
      <c r="N55" s="24"/>
      <c r="O55" s="284"/>
      <c r="P55" s="285"/>
    </row>
    <row r="56" spans="1:17" ht="12" customHeight="1" thickTop="1" x14ac:dyDescent="0.2">
      <c r="A56" s="33" t="s">
        <v>49</v>
      </c>
      <c r="B56" s="28"/>
      <c r="C56" s="29"/>
      <c r="D56" s="41"/>
      <c r="E56" s="286"/>
      <c r="F56" s="157"/>
      <c r="G56" s="321"/>
      <c r="H56" s="287"/>
      <c r="I56" s="287"/>
      <c r="J56" s="170"/>
      <c r="K56" s="291" t="str">
        <f>IF(E56="","",E56-G56)</f>
        <v/>
      </c>
      <c r="L56" s="292"/>
      <c r="M56" s="292"/>
      <c r="N56" s="158"/>
      <c r="O56" s="158"/>
      <c r="P56" s="159"/>
    </row>
    <row r="57" spans="1:17" ht="12" customHeight="1" x14ac:dyDescent="0.2">
      <c r="A57" s="30" t="s">
        <v>50</v>
      </c>
      <c r="B57" s="31"/>
      <c r="C57" s="32" t="s">
        <v>34</v>
      </c>
      <c r="D57" s="41"/>
      <c r="E57" s="287"/>
      <c r="F57" s="157"/>
      <c r="G57" s="306"/>
      <c r="H57" s="306"/>
      <c r="I57" s="306"/>
      <c r="J57" s="170"/>
      <c r="K57" s="235"/>
      <c r="L57" s="235"/>
      <c r="M57" s="235"/>
      <c r="N57" s="160"/>
      <c r="O57" s="160"/>
      <c r="P57" s="159"/>
    </row>
    <row r="58" spans="1:17" ht="12" customHeight="1" x14ac:dyDescent="0.2">
      <c r="A58" s="33" t="s">
        <v>51</v>
      </c>
      <c r="B58" s="28"/>
      <c r="C58" s="34"/>
      <c r="D58" s="41"/>
      <c r="E58" s="286"/>
      <c r="F58" s="157"/>
      <c r="G58" s="305"/>
      <c r="H58" s="306"/>
      <c r="I58" s="306"/>
      <c r="J58" s="170"/>
      <c r="K58" s="234" t="str">
        <f>IF(E58="","",E58-G58)</f>
        <v/>
      </c>
      <c r="L58" s="235"/>
      <c r="M58" s="235"/>
      <c r="N58" s="162"/>
      <c r="O58" s="162"/>
      <c r="P58" s="159"/>
    </row>
    <row r="59" spans="1:17" ht="12" customHeight="1" x14ac:dyDescent="0.2">
      <c r="A59" s="30" t="s">
        <v>36</v>
      </c>
      <c r="B59" s="31"/>
      <c r="C59" s="32" t="s">
        <v>34</v>
      </c>
      <c r="D59" s="41"/>
      <c r="E59" s="287"/>
      <c r="F59" s="157"/>
      <c r="G59" s="306"/>
      <c r="H59" s="306"/>
      <c r="I59" s="306"/>
      <c r="J59" s="170"/>
      <c r="K59" s="235"/>
      <c r="L59" s="235"/>
      <c r="M59" s="235"/>
      <c r="N59" s="160"/>
      <c r="O59" s="160"/>
      <c r="P59" s="159"/>
    </row>
    <row r="60" spans="1:17" ht="15" customHeight="1" x14ac:dyDescent="0.3">
      <c r="A60" s="88" t="s">
        <v>52</v>
      </c>
      <c r="B60" s="89"/>
      <c r="C60" s="90"/>
      <c r="D60" s="91"/>
      <c r="E60" s="105"/>
      <c r="F60" s="91"/>
      <c r="G60" s="302" t="s">
        <v>53</v>
      </c>
      <c r="H60" s="303"/>
      <c r="I60" s="304"/>
      <c r="J60" s="107"/>
      <c r="K60" s="355">
        <f>IF(E61="","",E61-G61)</f>
        <v>0</v>
      </c>
      <c r="L60" s="356"/>
      <c r="M60" s="356"/>
      <c r="N60" s="92"/>
      <c r="O60" s="93"/>
      <c r="P60" s="91"/>
      <c r="Q60" s="114"/>
    </row>
    <row r="61" spans="1:17" ht="15" customHeight="1" x14ac:dyDescent="0.2">
      <c r="A61" s="94" t="s">
        <v>54</v>
      </c>
      <c r="B61" s="95"/>
      <c r="C61" s="96" t="s">
        <v>34</v>
      </c>
      <c r="D61" s="91"/>
      <c r="E61" s="106">
        <v>30000</v>
      </c>
      <c r="F61" s="91"/>
      <c r="G61" s="358">
        <v>30000</v>
      </c>
      <c r="H61" s="359"/>
      <c r="I61" s="360"/>
      <c r="J61" s="107"/>
      <c r="K61" s="357"/>
      <c r="L61" s="356"/>
      <c r="M61" s="356"/>
      <c r="N61" s="97"/>
      <c r="O61" s="98"/>
      <c r="P61" s="91"/>
      <c r="Q61" s="114"/>
    </row>
    <row r="62" spans="1:17" ht="12" customHeight="1" x14ac:dyDescent="0.2">
      <c r="A62" s="33" t="s">
        <v>55</v>
      </c>
      <c r="B62" s="28"/>
      <c r="C62" s="29"/>
      <c r="D62" s="139"/>
      <c r="E62" s="286">
        <v>149880000</v>
      </c>
      <c r="F62" s="157"/>
      <c r="G62" s="305"/>
      <c r="H62" s="306"/>
      <c r="I62" s="306"/>
      <c r="J62" s="170"/>
      <c r="K62" s="234">
        <f>IF(E62="","",E62-G62)</f>
        <v>149880000</v>
      </c>
      <c r="L62" s="235"/>
      <c r="M62" s="235"/>
      <c r="N62" s="160"/>
      <c r="O62" s="160"/>
      <c r="P62" s="159"/>
    </row>
    <row r="63" spans="1:17" ht="12" customHeight="1" x14ac:dyDescent="0.2">
      <c r="A63" s="30" t="s">
        <v>36</v>
      </c>
      <c r="B63" s="31"/>
      <c r="C63" s="32" t="s">
        <v>34</v>
      </c>
      <c r="D63" s="139"/>
      <c r="E63" s="287"/>
      <c r="F63" s="157"/>
      <c r="G63" s="306"/>
      <c r="H63" s="306"/>
      <c r="I63" s="306"/>
      <c r="J63" s="170"/>
      <c r="K63" s="235"/>
      <c r="L63" s="235"/>
      <c r="M63" s="235"/>
      <c r="N63" s="160"/>
      <c r="O63" s="160"/>
      <c r="P63" s="159"/>
    </row>
    <row r="64" spans="1:17" ht="12" customHeight="1" x14ac:dyDescent="0.3">
      <c r="A64" s="33" t="s">
        <v>56</v>
      </c>
      <c r="B64" s="28"/>
      <c r="C64" s="29"/>
      <c r="D64" s="41"/>
      <c r="E64" s="286"/>
      <c r="F64" s="157"/>
      <c r="G64" s="302" t="s">
        <v>57</v>
      </c>
      <c r="H64" s="303"/>
      <c r="I64" s="304"/>
      <c r="J64" s="157"/>
      <c r="K64" s="234">
        <f>E64-G65</f>
        <v>-12544434.646940265</v>
      </c>
      <c r="L64" s="235"/>
      <c r="M64" s="235"/>
      <c r="N64" s="162"/>
      <c r="O64" s="162"/>
      <c r="P64" s="159"/>
    </row>
    <row r="65" spans="1:16" ht="12" customHeight="1" x14ac:dyDescent="0.2">
      <c r="A65" s="30" t="s">
        <v>36</v>
      </c>
      <c r="B65" s="31"/>
      <c r="C65" s="32" t="s">
        <v>34</v>
      </c>
      <c r="D65" s="41"/>
      <c r="E65" s="287"/>
      <c r="F65" s="157"/>
      <c r="G65" s="361">
        <f>LocalFdsAdj!D29</f>
        <v>12544434.646940265</v>
      </c>
      <c r="H65" s="362"/>
      <c r="I65" s="363"/>
      <c r="J65" s="157"/>
      <c r="K65" s="235"/>
      <c r="L65" s="235"/>
      <c r="M65" s="235"/>
      <c r="N65" s="160"/>
      <c r="O65" s="160"/>
      <c r="P65" s="159"/>
    </row>
    <row r="66" spans="1:16" ht="12" customHeight="1" x14ac:dyDescent="0.2">
      <c r="A66" s="33" t="s">
        <v>58</v>
      </c>
      <c r="B66" s="28"/>
      <c r="C66" s="34"/>
      <c r="D66" s="41"/>
      <c r="E66" s="286"/>
      <c r="F66" s="157"/>
      <c r="G66" s="349"/>
      <c r="H66" s="350"/>
      <c r="I66" s="351"/>
      <c r="J66" s="157"/>
      <c r="K66" s="343" t="str">
        <f>IF(E66="","",E66-G66)</f>
        <v/>
      </c>
      <c r="L66" s="344"/>
      <c r="M66" s="345"/>
      <c r="N66" s="162"/>
      <c r="O66" s="342"/>
      <c r="P66" s="159"/>
    </row>
    <row r="67" spans="1:16" ht="12" customHeight="1" x14ac:dyDescent="0.2">
      <c r="A67" s="30" t="s">
        <v>36</v>
      </c>
      <c r="B67" s="31"/>
      <c r="C67" s="32" t="s">
        <v>34</v>
      </c>
      <c r="D67" s="41"/>
      <c r="E67" s="321"/>
      <c r="F67" s="157"/>
      <c r="G67" s="352"/>
      <c r="H67" s="353"/>
      <c r="I67" s="354"/>
      <c r="J67" s="157"/>
      <c r="K67" s="346"/>
      <c r="L67" s="347"/>
      <c r="M67" s="348"/>
      <c r="N67" s="160"/>
      <c r="O67" s="342"/>
      <c r="P67" s="159"/>
    </row>
    <row r="68" spans="1:16" ht="22.5" x14ac:dyDescent="0.2">
      <c r="A68" s="84" t="s">
        <v>59</v>
      </c>
      <c r="B68" s="87"/>
      <c r="C68" s="86"/>
      <c r="D68" s="41"/>
      <c r="E68" s="208"/>
      <c r="F68" s="157"/>
      <c r="G68" s="305"/>
      <c r="H68" s="306"/>
      <c r="I68" s="306"/>
      <c r="J68" s="157"/>
      <c r="K68" s="234" t="str">
        <f>IF(E68="","",E68-G68)</f>
        <v/>
      </c>
      <c r="L68" s="235"/>
      <c r="M68" s="235"/>
      <c r="N68" s="162"/>
      <c r="O68" s="211"/>
      <c r="P68" s="133"/>
    </row>
    <row r="69" spans="1:16" ht="12" customHeight="1" x14ac:dyDescent="0.2">
      <c r="A69" s="35"/>
      <c r="B69" s="139"/>
      <c r="C69" s="139"/>
      <c r="D69" s="139"/>
      <c r="E69" s="157"/>
      <c r="F69" s="157"/>
      <c r="G69" s="163"/>
      <c r="H69" s="135"/>
      <c r="I69" s="135"/>
      <c r="J69" s="157"/>
      <c r="K69" s="315">
        <f>SUM(K56:M63)+SUM(K66:M68)</f>
        <v>149880000</v>
      </c>
      <c r="L69" s="316"/>
      <c r="M69" s="317"/>
      <c r="N69" s="171"/>
      <c r="O69" s="327">
        <f>K69/K73</f>
        <v>0.54001041973668185</v>
      </c>
      <c r="P69" s="118" t="s">
        <v>60</v>
      </c>
    </row>
    <row r="70" spans="1:16" ht="12" customHeight="1" x14ac:dyDescent="0.2">
      <c r="A70" s="35"/>
      <c r="B70" s="139"/>
      <c r="C70" s="139"/>
      <c r="D70" s="139"/>
      <c r="E70" s="157"/>
      <c r="F70" s="157"/>
      <c r="G70" s="138"/>
      <c r="H70" s="135"/>
      <c r="I70" s="36" t="s">
        <v>61</v>
      </c>
      <c r="J70" s="157"/>
      <c r="K70" s="318">
        <f>SUM(K56:M68)</f>
        <v>137335565.35305974</v>
      </c>
      <c r="L70" s="337"/>
      <c r="M70" s="338"/>
      <c r="N70" s="171"/>
      <c r="O70" s="328"/>
      <c r="P70" s="210">
        <f>LocalFdsAdj!F37</f>
        <v>0.52440812801096159</v>
      </c>
    </row>
    <row r="71" spans="1:16" ht="9.6" customHeight="1" x14ac:dyDescent="0.2">
      <c r="A71" s="26"/>
      <c r="B71" s="133"/>
      <c r="C71" s="139"/>
      <c r="D71" s="139"/>
      <c r="E71" s="133"/>
      <c r="F71" s="139"/>
      <c r="G71" s="36"/>
      <c r="H71" s="133"/>
      <c r="I71" s="133"/>
      <c r="J71" s="139"/>
      <c r="K71" s="172"/>
      <c r="L71" s="173"/>
      <c r="M71" s="173"/>
      <c r="N71" s="174"/>
      <c r="O71" s="174"/>
      <c r="P71" s="159"/>
    </row>
    <row r="72" spans="1:16" ht="9.6" customHeight="1" x14ac:dyDescent="0.2">
      <c r="A72" s="35"/>
      <c r="B72" s="139"/>
      <c r="C72" s="139"/>
      <c r="D72" s="139"/>
      <c r="E72" s="139"/>
      <c r="F72" s="139"/>
      <c r="G72" s="163"/>
      <c r="H72" s="133"/>
      <c r="I72" s="133"/>
      <c r="J72" s="139"/>
      <c r="K72" s="172"/>
      <c r="L72" s="173"/>
      <c r="M72" s="173"/>
      <c r="N72" s="174"/>
      <c r="O72" s="174"/>
      <c r="P72" s="159"/>
    </row>
    <row r="73" spans="1:16" ht="12" customHeight="1" x14ac:dyDescent="0.2">
      <c r="A73" s="35"/>
      <c r="B73" s="139"/>
      <c r="C73" s="139"/>
      <c r="D73" s="139"/>
      <c r="E73" s="139"/>
      <c r="F73" s="139"/>
      <c r="G73" s="163"/>
      <c r="H73" s="146"/>
      <c r="I73" s="133"/>
      <c r="J73" s="139"/>
      <c r="K73" s="324">
        <f>K69+K49+K37+K21</f>
        <v>277550200</v>
      </c>
      <c r="L73" s="325"/>
      <c r="M73" s="326"/>
      <c r="N73" s="175"/>
      <c r="O73" s="327">
        <f>O69+O21+O37+O49</f>
        <v>0.99999999999999989</v>
      </c>
      <c r="P73" s="329">
        <f>LocalFdsAdj!F38</f>
        <v>1</v>
      </c>
    </row>
    <row r="74" spans="1:16" ht="12" customHeight="1" x14ac:dyDescent="0.2">
      <c r="A74" s="35"/>
      <c r="B74" s="139"/>
      <c r="C74" s="139"/>
      <c r="D74" s="139"/>
      <c r="E74" s="139"/>
      <c r="F74" s="139"/>
      <c r="G74" s="146"/>
      <c r="H74" s="133"/>
      <c r="I74" s="36" t="s">
        <v>62</v>
      </c>
      <c r="J74" s="139"/>
      <c r="K74" s="331">
        <f>K21+K38+K49+K70</f>
        <v>261886797.73893404</v>
      </c>
      <c r="L74" s="332"/>
      <c r="M74" s="333"/>
      <c r="N74" s="171"/>
      <c r="O74" s="328"/>
      <c r="P74" s="330"/>
    </row>
    <row r="75" spans="1:16" ht="12" customHeight="1" x14ac:dyDescent="0.2">
      <c r="A75" s="35"/>
      <c r="B75" s="139"/>
      <c r="C75" s="139"/>
      <c r="D75" s="139"/>
      <c r="E75" s="139"/>
      <c r="F75" s="139"/>
      <c r="H75" s="133"/>
      <c r="I75" s="36"/>
      <c r="J75" s="139"/>
      <c r="K75" s="115" t="s">
        <v>63</v>
      </c>
      <c r="L75" s="42"/>
      <c r="M75" s="108"/>
      <c r="N75" s="169"/>
      <c r="O75" s="43"/>
      <c r="P75" s="133"/>
    </row>
    <row r="76" spans="1:16" ht="15" customHeight="1" x14ac:dyDescent="0.2">
      <c r="A76" s="44" t="s">
        <v>64</v>
      </c>
      <c r="B76" s="168"/>
      <c r="C76" s="168"/>
      <c r="D76" s="168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133"/>
    </row>
    <row r="77" spans="1:16" ht="15" customHeight="1" x14ac:dyDescent="0.2">
      <c r="A77" s="335" t="s">
        <v>65</v>
      </c>
      <c r="B77" s="336"/>
      <c r="C77" s="336"/>
      <c r="D77" s="336"/>
      <c r="E77" s="336"/>
      <c r="F77" s="336"/>
      <c r="G77" s="336"/>
      <c r="H77" s="336"/>
      <c r="I77" s="336"/>
      <c r="J77" s="336"/>
      <c r="K77" s="336"/>
      <c r="L77" s="336"/>
      <c r="M77" s="336"/>
      <c r="N77" s="336"/>
      <c r="O77" s="336"/>
      <c r="P77" s="133"/>
    </row>
    <row r="78" spans="1:16" ht="15" customHeight="1" x14ac:dyDescent="0.2">
      <c r="A78" s="215" t="s">
        <v>131</v>
      </c>
      <c r="B78" s="216"/>
      <c r="C78" s="216"/>
      <c r="D78" s="216"/>
      <c r="E78" s="216"/>
      <c r="F78" s="176"/>
      <c r="G78" s="176"/>
      <c r="H78" s="134"/>
      <c r="I78" s="134"/>
      <c r="J78" s="176"/>
      <c r="K78" s="176"/>
      <c r="L78" s="134"/>
      <c r="M78" s="134"/>
      <c r="N78" s="176"/>
      <c r="O78" s="176"/>
      <c r="P78" s="133"/>
    </row>
    <row r="79" spans="1:16" ht="15" customHeight="1" x14ac:dyDescent="0.2">
      <c r="A79" s="45" t="s">
        <v>66</v>
      </c>
      <c r="B79" s="176"/>
      <c r="C79" s="176"/>
      <c r="D79" s="176"/>
      <c r="E79" s="176"/>
      <c r="F79" s="176"/>
      <c r="G79" s="176"/>
      <c r="H79" s="134"/>
      <c r="I79" s="134"/>
      <c r="J79" s="176"/>
      <c r="K79" s="176"/>
      <c r="L79" s="134"/>
      <c r="M79" s="134"/>
      <c r="N79" s="176"/>
      <c r="O79" s="176"/>
      <c r="P79" s="133"/>
    </row>
    <row r="80" spans="1:16" ht="15" customHeight="1" x14ac:dyDescent="0.2">
      <c r="A80" s="176" t="s">
        <v>67</v>
      </c>
      <c r="B80" s="176"/>
      <c r="C80" s="176"/>
      <c r="D80" s="176"/>
      <c r="E80" s="176"/>
      <c r="F80" s="176"/>
      <c r="G80" s="176"/>
      <c r="H80" s="134"/>
      <c r="I80" s="134"/>
      <c r="J80" s="176"/>
      <c r="K80" s="176"/>
      <c r="L80" s="134"/>
      <c r="M80" s="134"/>
      <c r="N80" s="176"/>
      <c r="O80" s="176"/>
      <c r="P80" s="133"/>
    </row>
    <row r="81" spans="1:16" ht="9" customHeight="1" x14ac:dyDescent="0.2">
      <c r="A81" s="177"/>
      <c r="B81" s="177"/>
      <c r="C81" s="177"/>
      <c r="D81" s="177"/>
      <c r="E81" s="177"/>
      <c r="F81" s="177"/>
      <c r="G81" s="177"/>
      <c r="H81" s="167"/>
      <c r="I81" s="167"/>
      <c r="J81" s="177"/>
      <c r="K81" s="177"/>
      <c r="L81" s="167"/>
      <c r="M81" s="167"/>
      <c r="N81" s="177"/>
      <c r="O81" s="177"/>
      <c r="P81" s="133"/>
    </row>
    <row r="82" spans="1:16" x14ac:dyDescent="0.2">
      <c r="A82" s="46" t="s">
        <v>68</v>
      </c>
      <c r="B82" s="133"/>
      <c r="C82" s="133"/>
      <c r="D82" s="133"/>
      <c r="E82" s="133"/>
      <c r="F82" s="139"/>
      <c r="G82" s="133"/>
      <c r="H82" s="133"/>
      <c r="I82" s="133"/>
      <c r="J82" s="139"/>
      <c r="K82" s="40"/>
      <c r="L82" s="133"/>
      <c r="M82" s="133"/>
      <c r="N82" s="169"/>
      <c r="O82" s="169"/>
      <c r="P82" s="133"/>
    </row>
    <row r="83" spans="1:16" ht="10.5" customHeight="1" x14ac:dyDescent="0.2">
      <c r="A83" s="47" t="s">
        <v>69</v>
      </c>
      <c r="B83" s="133"/>
      <c r="C83" s="133"/>
      <c r="D83" s="133"/>
      <c r="E83" s="133"/>
      <c r="F83" s="139"/>
      <c r="G83" s="133"/>
      <c r="H83" s="133"/>
      <c r="I83" s="48"/>
      <c r="J83" s="139"/>
      <c r="K83" s="49"/>
      <c r="L83" s="133"/>
      <c r="M83" s="133"/>
      <c r="N83" s="49"/>
      <c r="O83" s="49"/>
      <c r="P83" s="133"/>
    </row>
    <row r="84" spans="1:16" ht="8.25" customHeight="1" x14ac:dyDescent="0.2">
      <c r="A84" s="81" t="s">
        <v>70</v>
      </c>
      <c r="B84" s="139"/>
      <c r="C84" s="139"/>
      <c r="D84" s="139"/>
      <c r="E84" s="139"/>
      <c r="F84" s="139"/>
      <c r="G84" s="139"/>
      <c r="H84" s="139"/>
      <c r="I84" s="139"/>
      <c r="J84" s="139"/>
      <c r="K84" s="169"/>
      <c r="L84" s="139"/>
      <c r="M84" s="139"/>
      <c r="N84" s="169"/>
      <c r="O84" s="169"/>
      <c r="P84" s="133"/>
    </row>
    <row r="85" spans="1:16" x14ac:dyDescent="0.2">
      <c r="A85" s="83" t="s">
        <v>71</v>
      </c>
      <c r="B85" s="154"/>
      <c r="C85" s="154"/>
      <c r="D85" s="154"/>
      <c r="E85" s="154"/>
      <c r="F85" s="154"/>
      <c r="G85" s="154"/>
      <c r="H85" s="154"/>
      <c r="I85" s="154"/>
      <c r="J85" s="154"/>
      <c r="K85" s="178"/>
      <c r="L85" s="154"/>
      <c r="M85" s="154"/>
      <c r="N85" s="178"/>
      <c r="O85" s="178"/>
      <c r="P85" s="133"/>
    </row>
    <row r="86" spans="1:16" x14ac:dyDescent="0.2"/>
    <row r="87" spans="1:16" x14ac:dyDescent="0.2"/>
    <row r="88" spans="1:16" x14ac:dyDescent="0.2"/>
    <row r="89" spans="1:16" x14ac:dyDescent="0.2"/>
    <row r="90" spans="1:16" x14ac:dyDescent="0.2"/>
  </sheetData>
  <sheetProtection algorithmName="SHA-512" hashValue="KuqTr+gd0IqHrBAMXnYxH7pny7FTtLGi97Jm9QsADvn9IjUTMme2CbN/7q5ruU87kV0Rk66BMtolLkT/vXeo9w==" saltValue="CD0TnlPn8lE8ou0QJI0AXA==" spinCount="100000" sheet="1" insertRows="0"/>
  <mergeCells count="108">
    <mergeCell ref="G48:I48"/>
    <mergeCell ref="K48:M48"/>
    <mergeCell ref="G68:I68"/>
    <mergeCell ref="K68:M68"/>
    <mergeCell ref="O66:O67"/>
    <mergeCell ref="K66:M67"/>
    <mergeCell ref="G66:I67"/>
    <mergeCell ref="E66:E67"/>
    <mergeCell ref="G60:I60"/>
    <mergeCell ref="K60:M61"/>
    <mergeCell ref="G61:I61"/>
    <mergeCell ref="E62:E63"/>
    <mergeCell ref="G62:I63"/>
    <mergeCell ref="K62:M63"/>
    <mergeCell ref="E64:E65"/>
    <mergeCell ref="G64:I64"/>
    <mergeCell ref="K64:M65"/>
    <mergeCell ref="G65:I65"/>
    <mergeCell ref="E58:E59"/>
    <mergeCell ref="G58:I59"/>
    <mergeCell ref="K58:M59"/>
    <mergeCell ref="K73:M73"/>
    <mergeCell ref="O73:O74"/>
    <mergeCell ref="P73:P74"/>
    <mergeCell ref="K74:M74"/>
    <mergeCell ref="E76:O76"/>
    <mergeCell ref="A77:O77"/>
    <mergeCell ref="K69:M69"/>
    <mergeCell ref="O69:O70"/>
    <mergeCell ref="K70:M70"/>
    <mergeCell ref="A53:C55"/>
    <mergeCell ref="E53:E55"/>
    <mergeCell ref="G53:I55"/>
    <mergeCell ref="K53:M55"/>
    <mergeCell ref="O53:P55"/>
    <mergeCell ref="E56:E57"/>
    <mergeCell ref="G56:I57"/>
    <mergeCell ref="K56:M57"/>
    <mergeCell ref="K49:M50"/>
    <mergeCell ref="O49:O50"/>
    <mergeCell ref="P49:P50"/>
    <mergeCell ref="A52:C52"/>
    <mergeCell ref="G52:I52"/>
    <mergeCell ref="K52:M52"/>
    <mergeCell ref="E44:E45"/>
    <mergeCell ref="G44:I45"/>
    <mergeCell ref="K44:M45"/>
    <mergeCell ref="E46:E47"/>
    <mergeCell ref="G46:I47"/>
    <mergeCell ref="K46:M47"/>
    <mergeCell ref="A40:C40"/>
    <mergeCell ref="G40:I40"/>
    <mergeCell ref="K40:M40"/>
    <mergeCell ref="A41:C43"/>
    <mergeCell ref="E41:E43"/>
    <mergeCell ref="G41:I43"/>
    <mergeCell ref="K41:M43"/>
    <mergeCell ref="O35:O36"/>
    <mergeCell ref="G36:I36"/>
    <mergeCell ref="K37:M37"/>
    <mergeCell ref="O37:O38"/>
    <mergeCell ref="K38:M38"/>
    <mergeCell ref="E32:E33"/>
    <mergeCell ref="G32:I33"/>
    <mergeCell ref="K32:M33"/>
    <mergeCell ref="O41:P43"/>
    <mergeCell ref="G34:I34"/>
    <mergeCell ref="K34:M34"/>
    <mergeCell ref="E30:E31"/>
    <mergeCell ref="G30:I31"/>
    <mergeCell ref="K30:M31"/>
    <mergeCell ref="A25:C27"/>
    <mergeCell ref="E25:E27"/>
    <mergeCell ref="G25:I27"/>
    <mergeCell ref="K25:M27"/>
    <mergeCell ref="E35:E36"/>
    <mergeCell ref="G35:I35"/>
    <mergeCell ref="K35:M36"/>
    <mergeCell ref="O25:P27"/>
    <mergeCell ref="E28:E29"/>
    <mergeCell ref="G28:I28"/>
    <mergeCell ref="K28:M29"/>
    <mergeCell ref="G29:I29"/>
    <mergeCell ref="K21:M22"/>
    <mergeCell ref="O21:O22"/>
    <mergeCell ref="E16:E17"/>
    <mergeCell ref="G16:I16"/>
    <mergeCell ref="K16:M17"/>
    <mergeCell ref="G17:I17"/>
    <mergeCell ref="A24:C24"/>
    <mergeCell ref="G24:I24"/>
    <mergeCell ref="K24:M24"/>
    <mergeCell ref="G18:I19"/>
    <mergeCell ref="K18:M19"/>
    <mergeCell ref="G20:I20"/>
    <mergeCell ref="K20:M20"/>
    <mergeCell ref="A3:O3"/>
    <mergeCell ref="A4:G4"/>
    <mergeCell ref="A7:J7"/>
    <mergeCell ref="K7:P7"/>
    <mergeCell ref="A11:C11"/>
    <mergeCell ref="G11:I11"/>
    <mergeCell ref="K11:M11"/>
    <mergeCell ref="A12:C14"/>
    <mergeCell ref="E12:E14"/>
    <mergeCell ref="G12:I14"/>
    <mergeCell ref="K12:M14"/>
    <mergeCell ref="O12:P14"/>
  </mergeCells>
  <printOptions horizontalCentered="1"/>
  <pageMargins left="0.25" right="0.25" top="0.25" bottom="0.25" header="0.3" footer="0.3"/>
  <pageSetup fitToHeight="0" orientation="landscape" r:id="rId1"/>
  <rowBreaks count="1" manualBreakCount="1">
    <brk id="39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VX436"/>
  <sheetViews>
    <sheetView tabSelected="1" topLeftCell="A66" zoomScaleNormal="100" workbookViewId="0">
      <selection activeCell="A86" sqref="A86:XFD86"/>
    </sheetView>
  </sheetViews>
  <sheetFormatPr defaultColWidth="0" defaultRowHeight="14.25" zeroHeight="1" x14ac:dyDescent="0.2"/>
  <cols>
    <col min="1" max="1" width="12.28515625" style="131" customWidth="1"/>
    <col min="2" max="2" width="5.42578125" style="131" customWidth="1"/>
    <col min="3" max="3" width="1.42578125" style="131" customWidth="1"/>
    <col min="4" max="4" width="1.7109375" style="131" customWidth="1"/>
    <col min="5" max="5" width="20.7109375" style="131" customWidth="1"/>
    <col min="6" max="6" width="1.7109375" style="131" customWidth="1"/>
    <col min="7" max="7" width="20.7109375" style="131" customWidth="1"/>
    <col min="8" max="8" width="1.7109375" style="131" customWidth="1"/>
    <col min="9" max="9" width="20.7109375" style="131" customWidth="1"/>
    <col min="10" max="10" width="1.7109375" style="131" customWidth="1"/>
    <col min="11" max="11" width="20.7109375" style="131" customWidth="1"/>
    <col min="12" max="12" width="1.7109375" style="131" customWidth="1"/>
    <col min="13" max="13" width="20.7109375" style="131" customWidth="1"/>
    <col min="14" max="15" width="9.28515625" style="131" hidden="1"/>
    <col min="16" max="16" width="11.7109375" style="131" hidden="1"/>
    <col min="17" max="256" width="9.28515625" style="131" hidden="1"/>
    <col min="257" max="257" width="12.28515625" style="131" hidden="1"/>
    <col min="258" max="258" width="5.42578125" style="131" hidden="1"/>
    <col min="259" max="259" width="1.42578125" style="131" hidden="1"/>
    <col min="260" max="260" width="1.7109375" style="131" hidden="1"/>
    <col min="261" max="261" width="20.7109375" style="131" hidden="1"/>
    <col min="262" max="262" width="1.7109375" style="131" hidden="1"/>
    <col min="263" max="263" width="20.7109375" style="131" hidden="1"/>
    <col min="264" max="264" width="1.7109375" style="131" hidden="1"/>
    <col min="265" max="265" width="20.7109375" style="131" hidden="1"/>
    <col min="266" max="266" width="1.7109375" style="131" hidden="1"/>
    <col min="267" max="267" width="20.7109375" style="131" hidden="1"/>
    <col min="268" max="268" width="1.7109375" style="131" hidden="1"/>
    <col min="269" max="269" width="20.7109375" style="131" hidden="1"/>
    <col min="270" max="271" width="9.28515625" style="131" hidden="1"/>
    <col min="272" max="272" width="11.7109375" style="131" hidden="1"/>
    <col min="273" max="512" width="9.28515625" style="131" hidden="1"/>
    <col min="513" max="513" width="12.28515625" style="131" hidden="1"/>
    <col min="514" max="514" width="5.42578125" style="131" hidden="1"/>
    <col min="515" max="515" width="1.42578125" style="131" hidden="1"/>
    <col min="516" max="516" width="1.7109375" style="131" hidden="1"/>
    <col min="517" max="517" width="20.7109375" style="131" hidden="1"/>
    <col min="518" max="518" width="1.7109375" style="131" hidden="1"/>
    <col min="519" max="519" width="20.7109375" style="131" hidden="1"/>
    <col min="520" max="520" width="1.7109375" style="131" hidden="1"/>
    <col min="521" max="521" width="20.7109375" style="131" hidden="1"/>
    <col min="522" max="522" width="1.7109375" style="131" hidden="1"/>
    <col min="523" max="523" width="20.7109375" style="131" hidden="1"/>
    <col min="524" max="524" width="1.7109375" style="131" hidden="1"/>
    <col min="525" max="525" width="20.7109375" style="131" hidden="1"/>
    <col min="526" max="527" width="9.28515625" style="131" hidden="1"/>
    <col min="528" max="528" width="11.7109375" style="131" hidden="1"/>
    <col min="529" max="768" width="9.28515625" style="131" hidden="1"/>
    <col min="769" max="769" width="12.28515625" style="131" hidden="1"/>
    <col min="770" max="770" width="5.42578125" style="131" hidden="1"/>
    <col min="771" max="771" width="1.42578125" style="131" hidden="1"/>
    <col min="772" max="772" width="1.7109375" style="131" hidden="1"/>
    <col min="773" max="773" width="20.7109375" style="131" hidden="1"/>
    <col min="774" max="774" width="1.7109375" style="131" hidden="1"/>
    <col min="775" max="775" width="20.7109375" style="131" hidden="1"/>
    <col min="776" max="776" width="1.7109375" style="131" hidden="1"/>
    <col min="777" max="777" width="20.7109375" style="131" hidden="1"/>
    <col min="778" max="778" width="1.7109375" style="131" hidden="1"/>
    <col min="779" max="779" width="20.7109375" style="131" hidden="1"/>
    <col min="780" max="780" width="1.7109375" style="131" hidden="1"/>
    <col min="781" max="781" width="20.7109375" style="131" hidden="1"/>
    <col min="782" max="783" width="9.28515625" style="131" hidden="1"/>
    <col min="784" max="784" width="11.7109375" style="131" hidden="1"/>
    <col min="785" max="1024" width="9.28515625" style="131" hidden="1"/>
    <col min="1025" max="1025" width="12.28515625" style="131" hidden="1"/>
    <col min="1026" max="1026" width="5.42578125" style="131" hidden="1"/>
    <col min="1027" max="1027" width="1.42578125" style="131" hidden="1"/>
    <col min="1028" max="1028" width="1.7109375" style="131" hidden="1"/>
    <col min="1029" max="1029" width="20.7109375" style="131" hidden="1"/>
    <col min="1030" max="1030" width="1.7109375" style="131" hidden="1"/>
    <col min="1031" max="1031" width="20.7109375" style="131" hidden="1"/>
    <col min="1032" max="1032" width="1.7109375" style="131" hidden="1"/>
    <col min="1033" max="1033" width="20.7109375" style="131" hidden="1"/>
    <col min="1034" max="1034" width="1.7109375" style="131" hidden="1"/>
    <col min="1035" max="1035" width="20.7109375" style="131" hidden="1"/>
    <col min="1036" max="1036" width="1.7109375" style="131" hidden="1"/>
    <col min="1037" max="1037" width="20.7109375" style="131" hidden="1"/>
    <col min="1038" max="1039" width="9.28515625" style="131" hidden="1"/>
    <col min="1040" max="1040" width="11.7109375" style="131" hidden="1"/>
    <col min="1041" max="1280" width="9.28515625" style="131" hidden="1"/>
    <col min="1281" max="1281" width="12.28515625" style="131" hidden="1"/>
    <col min="1282" max="1282" width="5.42578125" style="131" hidden="1"/>
    <col min="1283" max="1283" width="1.42578125" style="131" hidden="1"/>
    <col min="1284" max="1284" width="1.7109375" style="131" hidden="1"/>
    <col min="1285" max="1285" width="20.7109375" style="131" hidden="1"/>
    <col min="1286" max="1286" width="1.7109375" style="131" hidden="1"/>
    <col min="1287" max="1287" width="20.7109375" style="131" hidden="1"/>
    <col min="1288" max="1288" width="1.7109375" style="131" hidden="1"/>
    <col min="1289" max="1289" width="20.7109375" style="131" hidden="1"/>
    <col min="1290" max="1290" width="1.7109375" style="131" hidden="1"/>
    <col min="1291" max="1291" width="20.7109375" style="131" hidden="1"/>
    <col min="1292" max="1292" width="1.7109375" style="131" hidden="1"/>
    <col min="1293" max="1293" width="20.7109375" style="131" hidden="1"/>
    <col min="1294" max="1295" width="9.28515625" style="131" hidden="1"/>
    <col min="1296" max="1296" width="11.7109375" style="131" hidden="1"/>
    <col min="1297" max="1536" width="9.28515625" style="131" hidden="1"/>
    <col min="1537" max="1537" width="12.28515625" style="131" hidden="1"/>
    <col min="1538" max="1538" width="5.42578125" style="131" hidden="1"/>
    <col min="1539" max="1539" width="1.42578125" style="131" hidden="1"/>
    <col min="1540" max="1540" width="1.7109375" style="131" hidden="1"/>
    <col min="1541" max="1541" width="20.7109375" style="131" hidden="1"/>
    <col min="1542" max="1542" width="1.7109375" style="131" hidden="1"/>
    <col min="1543" max="1543" width="20.7109375" style="131" hidden="1"/>
    <col min="1544" max="1544" width="1.7109375" style="131" hidden="1"/>
    <col min="1545" max="1545" width="20.7109375" style="131" hidden="1"/>
    <col min="1546" max="1546" width="1.7109375" style="131" hidden="1"/>
    <col min="1547" max="1547" width="20.7109375" style="131" hidden="1"/>
    <col min="1548" max="1548" width="1.7109375" style="131" hidden="1"/>
    <col min="1549" max="1549" width="20.7109375" style="131" hidden="1"/>
    <col min="1550" max="1551" width="9.28515625" style="131" hidden="1"/>
    <col min="1552" max="1552" width="11.7109375" style="131" hidden="1"/>
    <col min="1553" max="1792" width="9.28515625" style="131" hidden="1"/>
    <col min="1793" max="1793" width="12.28515625" style="131" hidden="1"/>
    <col min="1794" max="1794" width="5.42578125" style="131" hidden="1"/>
    <col min="1795" max="1795" width="1.42578125" style="131" hidden="1"/>
    <col min="1796" max="1796" width="1.7109375" style="131" hidden="1"/>
    <col min="1797" max="1797" width="20.7109375" style="131" hidden="1"/>
    <col min="1798" max="1798" width="1.7109375" style="131" hidden="1"/>
    <col min="1799" max="1799" width="20.7109375" style="131" hidden="1"/>
    <col min="1800" max="1800" width="1.7109375" style="131" hidden="1"/>
    <col min="1801" max="1801" width="20.7109375" style="131" hidden="1"/>
    <col min="1802" max="1802" width="1.7109375" style="131" hidden="1"/>
    <col min="1803" max="1803" width="20.7109375" style="131" hidden="1"/>
    <col min="1804" max="1804" width="1.7109375" style="131" hidden="1"/>
    <col min="1805" max="1805" width="20.7109375" style="131" hidden="1"/>
    <col min="1806" max="1807" width="9.28515625" style="131" hidden="1"/>
    <col min="1808" max="1808" width="11.7109375" style="131" hidden="1"/>
    <col min="1809" max="2048" width="9.28515625" style="131" hidden="1"/>
    <col min="2049" max="2049" width="12.28515625" style="131" hidden="1"/>
    <col min="2050" max="2050" width="5.42578125" style="131" hidden="1"/>
    <col min="2051" max="2051" width="1.42578125" style="131" hidden="1"/>
    <col min="2052" max="2052" width="1.7109375" style="131" hidden="1"/>
    <col min="2053" max="2053" width="20.7109375" style="131" hidden="1"/>
    <col min="2054" max="2054" width="1.7109375" style="131" hidden="1"/>
    <col min="2055" max="2055" width="20.7109375" style="131" hidden="1"/>
    <col min="2056" max="2056" width="1.7109375" style="131" hidden="1"/>
    <col min="2057" max="2057" width="20.7109375" style="131" hidden="1"/>
    <col min="2058" max="2058" width="1.7109375" style="131" hidden="1"/>
    <col min="2059" max="2059" width="20.7109375" style="131" hidden="1"/>
    <col min="2060" max="2060" width="1.7109375" style="131" hidden="1"/>
    <col min="2061" max="2061" width="20.7109375" style="131" hidden="1"/>
    <col min="2062" max="2063" width="9.28515625" style="131" hidden="1"/>
    <col min="2064" max="2064" width="11.7109375" style="131" hidden="1"/>
    <col min="2065" max="2304" width="9.28515625" style="131" hidden="1"/>
    <col min="2305" max="2305" width="12.28515625" style="131" hidden="1"/>
    <col min="2306" max="2306" width="5.42578125" style="131" hidden="1"/>
    <col min="2307" max="2307" width="1.42578125" style="131" hidden="1"/>
    <col min="2308" max="2308" width="1.7109375" style="131" hidden="1"/>
    <col min="2309" max="2309" width="20.7109375" style="131" hidden="1"/>
    <col min="2310" max="2310" width="1.7109375" style="131" hidden="1"/>
    <col min="2311" max="2311" width="20.7109375" style="131" hidden="1"/>
    <col min="2312" max="2312" width="1.7109375" style="131" hidden="1"/>
    <col min="2313" max="2313" width="20.7109375" style="131" hidden="1"/>
    <col min="2314" max="2314" width="1.7109375" style="131" hidden="1"/>
    <col min="2315" max="2315" width="20.7109375" style="131" hidden="1"/>
    <col min="2316" max="2316" width="1.7109375" style="131" hidden="1"/>
    <col min="2317" max="2317" width="20.7109375" style="131" hidden="1"/>
    <col min="2318" max="2319" width="9.28515625" style="131" hidden="1"/>
    <col min="2320" max="2320" width="11.7109375" style="131" hidden="1"/>
    <col min="2321" max="2560" width="9.28515625" style="131" hidden="1"/>
    <col min="2561" max="2561" width="12.28515625" style="131" hidden="1"/>
    <col min="2562" max="2562" width="5.42578125" style="131" hidden="1"/>
    <col min="2563" max="2563" width="1.42578125" style="131" hidden="1"/>
    <col min="2564" max="2564" width="1.7109375" style="131" hidden="1"/>
    <col min="2565" max="2565" width="20.7109375" style="131" hidden="1"/>
    <col min="2566" max="2566" width="1.7109375" style="131" hidden="1"/>
    <col min="2567" max="2567" width="20.7109375" style="131" hidden="1"/>
    <col min="2568" max="2568" width="1.7109375" style="131" hidden="1"/>
    <col min="2569" max="2569" width="20.7109375" style="131" hidden="1"/>
    <col min="2570" max="2570" width="1.7109375" style="131" hidden="1"/>
    <col min="2571" max="2571" width="20.7109375" style="131" hidden="1"/>
    <col min="2572" max="2572" width="1.7109375" style="131" hidden="1"/>
    <col min="2573" max="2573" width="20.7109375" style="131" hidden="1"/>
    <col min="2574" max="2575" width="9.28515625" style="131" hidden="1"/>
    <col min="2576" max="2576" width="11.7109375" style="131" hidden="1"/>
    <col min="2577" max="2816" width="9.28515625" style="131" hidden="1"/>
    <col min="2817" max="2817" width="12.28515625" style="131" hidden="1"/>
    <col min="2818" max="2818" width="5.42578125" style="131" hidden="1"/>
    <col min="2819" max="2819" width="1.42578125" style="131" hidden="1"/>
    <col min="2820" max="2820" width="1.7109375" style="131" hidden="1"/>
    <col min="2821" max="2821" width="20.7109375" style="131" hidden="1"/>
    <col min="2822" max="2822" width="1.7109375" style="131" hidden="1"/>
    <col min="2823" max="2823" width="20.7109375" style="131" hidden="1"/>
    <col min="2824" max="2824" width="1.7109375" style="131" hidden="1"/>
    <col min="2825" max="2825" width="20.7109375" style="131" hidden="1"/>
    <col min="2826" max="2826" width="1.7109375" style="131" hidden="1"/>
    <col min="2827" max="2827" width="20.7109375" style="131" hidden="1"/>
    <col min="2828" max="2828" width="1.7109375" style="131" hidden="1"/>
    <col min="2829" max="2829" width="20.7109375" style="131" hidden="1"/>
    <col min="2830" max="2831" width="9.28515625" style="131" hidden="1"/>
    <col min="2832" max="2832" width="11.7109375" style="131" hidden="1"/>
    <col min="2833" max="3072" width="9.28515625" style="131" hidden="1"/>
    <col min="3073" max="3073" width="12.28515625" style="131" hidden="1"/>
    <col min="3074" max="3074" width="5.42578125" style="131" hidden="1"/>
    <col min="3075" max="3075" width="1.42578125" style="131" hidden="1"/>
    <col min="3076" max="3076" width="1.7109375" style="131" hidden="1"/>
    <col min="3077" max="3077" width="20.7109375" style="131" hidden="1"/>
    <col min="3078" max="3078" width="1.7109375" style="131" hidden="1"/>
    <col min="3079" max="3079" width="20.7109375" style="131" hidden="1"/>
    <col min="3080" max="3080" width="1.7109375" style="131" hidden="1"/>
    <col min="3081" max="3081" width="20.7109375" style="131" hidden="1"/>
    <col min="3082" max="3082" width="1.7109375" style="131" hidden="1"/>
    <col min="3083" max="3083" width="20.7109375" style="131" hidden="1"/>
    <col min="3084" max="3084" width="1.7109375" style="131" hidden="1"/>
    <col min="3085" max="3085" width="20.7109375" style="131" hidden="1"/>
    <col min="3086" max="3087" width="9.28515625" style="131" hidden="1"/>
    <col min="3088" max="3088" width="11.7109375" style="131" hidden="1"/>
    <col min="3089" max="3328" width="9.28515625" style="131" hidden="1"/>
    <col min="3329" max="3329" width="12.28515625" style="131" hidden="1"/>
    <col min="3330" max="3330" width="5.42578125" style="131" hidden="1"/>
    <col min="3331" max="3331" width="1.42578125" style="131" hidden="1"/>
    <col min="3332" max="3332" width="1.7109375" style="131" hidden="1"/>
    <col min="3333" max="3333" width="20.7109375" style="131" hidden="1"/>
    <col min="3334" max="3334" width="1.7109375" style="131" hidden="1"/>
    <col min="3335" max="3335" width="20.7109375" style="131" hidden="1"/>
    <col min="3336" max="3336" width="1.7109375" style="131" hidden="1"/>
    <col min="3337" max="3337" width="20.7109375" style="131" hidden="1"/>
    <col min="3338" max="3338" width="1.7109375" style="131" hidden="1"/>
    <col min="3339" max="3339" width="20.7109375" style="131" hidden="1"/>
    <col min="3340" max="3340" width="1.7109375" style="131" hidden="1"/>
    <col min="3341" max="3341" width="20.7109375" style="131" hidden="1"/>
    <col min="3342" max="3343" width="9.28515625" style="131" hidden="1"/>
    <col min="3344" max="3344" width="11.7109375" style="131" hidden="1"/>
    <col min="3345" max="3584" width="9.28515625" style="131" hidden="1"/>
    <col min="3585" max="3585" width="12.28515625" style="131" hidden="1"/>
    <col min="3586" max="3586" width="5.42578125" style="131" hidden="1"/>
    <col min="3587" max="3587" width="1.42578125" style="131" hidden="1"/>
    <col min="3588" max="3588" width="1.7109375" style="131" hidden="1"/>
    <col min="3589" max="3589" width="20.7109375" style="131" hidden="1"/>
    <col min="3590" max="3590" width="1.7109375" style="131" hidden="1"/>
    <col min="3591" max="3591" width="20.7109375" style="131" hidden="1"/>
    <col min="3592" max="3592" width="1.7109375" style="131" hidden="1"/>
    <col min="3593" max="3593" width="20.7109375" style="131" hidden="1"/>
    <col min="3594" max="3594" width="1.7109375" style="131" hidden="1"/>
    <col min="3595" max="3595" width="20.7109375" style="131" hidden="1"/>
    <col min="3596" max="3596" width="1.7109375" style="131" hidden="1"/>
    <col min="3597" max="3597" width="20.7109375" style="131" hidden="1"/>
    <col min="3598" max="3599" width="9.28515625" style="131" hidden="1"/>
    <col min="3600" max="3600" width="11.7109375" style="131" hidden="1"/>
    <col min="3601" max="3840" width="9.28515625" style="131" hidden="1"/>
    <col min="3841" max="3841" width="12.28515625" style="131" hidden="1"/>
    <col min="3842" max="3842" width="5.42578125" style="131" hidden="1"/>
    <col min="3843" max="3843" width="1.42578125" style="131" hidden="1"/>
    <col min="3844" max="3844" width="1.7109375" style="131" hidden="1"/>
    <col min="3845" max="3845" width="20.7109375" style="131" hidden="1"/>
    <col min="3846" max="3846" width="1.7109375" style="131" hidden="1"/>
    <col min="3847" max="3847" width="20.7109375" style="131" hidden="1"/>
    <col min="3848" max="3848" width="1.7109375" style="131" hidden="1"/>
    <col min="3849" max="3849" width="20.7109375" style="131" hidden="1"/>
    <col min="3850" max="3850" width="1.7109375" style="131" hidden="1"/>
    <col min="3851" max="3851" width="20.7109375" style="131" hidden="1"/>
    <col min="3852" max="3852" width="1.7109375" style="131" hidden="1"/>
    <col min="3853" max="3853" width="20.7109375" style="131" hidden="1"/>
    <col min="3854" max="3855" width="9.28515625" style="131" hidden="1"/>
    <col min="3856" max="3856" width="11.7109375" style="131" hidden="1"/>
    <col min="3857" max="4096" width="9.28515625" style="131" hidden="1"/>
    <col min="4097" max="4097" width="12.28515625" style="131" hidden="1"/>
    <col min="4098" max="4098" width="5.42578125" style="131" hidden="1"/>
    <col min="4099" max="4099" width="1.42578125" style="131" hidden="1"/>
    <col min="4100" max="4100" width="1.7109375" style="131" hidden="1"/>
    <col min="4101" max="4101" width="20.7109375" style="131" hidden="1"/>
    <col min="4102" max="4102" width="1.7109375" style="131" hidden="1"/>
    <col min="4103" max="4103" width="20.7109375" style="131" hidden="1"/>
    <col min="4104" max="4104" width="1.7109375" style="131" hidden="1"/>
    <col min="4105" max="4105" width="20.7109375" style="131" hidden="1"/>
    <col min="4106" max="4106" width="1.7109375" style="131" hidden="1"/>
    <col min="4107" max="4107" width="20.7109375" style="131" hidden="1"/>
    <col min="4108" max="4108" width="1.7109375" style="131" hidden="1"/>
    <col min="4109" max="4109" width="20.7109375" style="131" hidden="1"/>
    <col min="4110" max="4111" width="9.28515625" style="131" hidden="1"/>
    <col min="4112" max="4112" width="11.7109375" style="131" hidden="1"/>
    <col min="4113" max="4352" width="9.28515625" style="131" hidden="1"/>
    <col min="4353" max="4353" width="12.28515625" style="131" hidden="1"/>
    <col min="4354" max="4354" width="5.42578125" style="131" hidden="1"/>
    <col min="4355" max="4355" width="1.42578125" style="131" hidden="1"/>
    <col min="4356" max="4356" width="1.7109375" style="131" hidden="1"/>
    <col min="4357" max="4357" width="20.7109375" style="131" hidden="1"/>
    <col min="4358" max="4358" width="1.7109375" style="131" hidden="1"/>
    <col min="4359" max="4359" width="20.7109375" style="131" hidden="1"/>
    <col min="4360" max="4360" width="1.7109375" style="131" hidden="1"/>
    <col min="4361" max="4361" width="20.7109375" style="131" hidden="1"/>
    <col min="4362" max="4362" width="1.7109375" style="131" hidden="1"/>
    <col min="4363" max="4363" width="20.7109375" style="131" hidden="1"/>
    <col min="4364" max="4364" width="1.7109375" style="131" hidden="1"/>
    <col min="4365" max="4365" width="20.7109375" style="131" hidden="1"/>
    <col min="4366" max="4367" width="9.28515625" style="131" hidden="1"/>
    <col min="4368" max="4368" width="11.7109375" style="131" hidden="1"/>
    <col min="4369" max="4608" width="9.28515625" style="131" hidden="1"/>
    <col min="4609" max="4609" width="12.28515625" style="131" hidden="1"/>
    <col min="4610" max="4610" width="5.42578125" style="131" hidden="1"/>
    <col min="4611" max="4611" width="1.42578125" style="131" hidden="1"/>
    <col min="4612" max="4612" width="1.7109375" style="131" hidden="1"/>
    <col min="4613" max="4613" width="20.7109375" style="131" hidden="1"/>
    <col min="4614" max="4614" width="1.7109375" style="131" hidden="1"/>
    <col min="4615" max="4615" width="20.7109375" style="131" hidden="1"/>
    <col min="4616" max="4616" width="1.7109375" style="131" hidden="1"/>
    <col min="4617" max="4617" width="20.7109375" style="131" hidden="1"/>
    <col min="4618" max="4618" width="1.7109375" style="131" hidden="1"/>
    <col min="4619" max="4619" width="20.7109375" style="131" hidden="1"/>
    <col min="4620" max="4620" width="1.7109375" style="131" hidden="1"/>
    <col min="4621" max="4621" width="20.7109375" style="131" hidden="1"/>
    <col min="4622" max="4623" width="9.28515625" style="131" hidden="1"/>
    <col min="4624" max="4624" width="11.7109375" style="131" hidden="1"/>
    <col min="4625" max="4864" width="9.28515625" style="131" hidden="1"/>
    <col min="4865" max="4865" width="12.28515625" style="131" hidden="1"/>
    <col min="4866" max="4866" width="5.42578125" style="131" hidden="1"/>
    <col min="4867" max="4867" width="1.42578125" style="131" hidden="1"/>
    <col min="4868" max="4868" width="1.7109375" style="131" hidden="1"/>
    <col min="4869" max="4869" width="20.7109375" style="131" hidden="1"/>
    <col min="4870" max="4870" width="1.7109375" style="131" hidden="1"/>
    <col min="4871" max="4871" width="20.7109375" style="131" hidden="1"/>
    <col min="4872" max="4872" width="1.7109375" style="131" hidden="1"/>
    <col min="4873" max="4873" width="20.7109375" style="131" hidden="1"/>
    <col min="4874" max="4874" width="1.7109375" style="131" hidden="1"/>
    <col min="4875" max="4875" width="20.7109375" style="131" hidden="1"/>
    <col min="4876" max="4876" width="1.7109375" style="131" hidden="1"/>
    <col min="4877" max="4877" width="20.7109375" style="131" hidden="1"/>
    <col min="4878" max="4879" width="9.28515625" style="131" hidden="1"/>
    <col min="4880" max="4880" width="11.7109375" style="131" hidden="1"/>
    <col min="4881" max="5120" width="9.28515625" style="131" hidden="1"/>
    <col min="5121" max="5121" width="12.28515625" style="131" hidden="1"/>
    <col min="5122" max="5122" width="5.42578125" style="131" hidden="1"/>
    <col min="5123" max="5123" width="1.42578125" style="131" hidden="1"/>
    <col min="5124" max="5124" width="1.7109375" style="131" hidden="1"/>
    <col min="5125" max="5125" width="20.7109375" style="131" hidden="1"/>
    <col min="5126" max="5126" width="1.7109375" style="131" hidden="1"/>
    <col min="5127" max="5127" width="20.7109375" style="131" hidden="1"/>
    <col min="5128" max="5128" width="1.7109375" style="131" hidden="1"/>
    <col min="5129" max="5129" width="20.7109375" style="131" hidden="1"/>
    <col min="5130" max="5130" width="1.7109375" style="131" hidden="1"/>
    <col min="5131" max="5131" width="20.7109375" style="131" hidden="1"/>
    <col min="5132" max="5132" width="1.7109375" style="131" hidden="1"/>
    <col min="5133" max="5133" width="20.7109375" style="131" hidden="1"/>
    <col min="5134" max="5135" width="9.28515625" style="131" hidden="1"/>
    <col min="5136" max="5136" width="11.7109375" style="131" hidden="1"/>
    <col min="5137" max="5376" width="9.28515625" style="131" hidden="1"/>
    <col min="5377" max="5377" width="12.28515625" style="131" hidden="1"/>
    <col min="5378" max="5378" width="5.42578125" style="131" hidden="1"/>
    <col min="5379" max="5379" width="1.42578125" style="131" hidden="1"/>
    <col min="5380" max="5380" width="1.7109375" style="131" hidden="1"/>
    <col min="5381" max="5381" width="20.7109375" style="131" hidden="1"/>
    <col min="5382" max="5382" width="1.7109375" style="131" hidden="1"/>
    <col min="5383" max="5383" width="20.7109375" style="131" hidden="1"/>
    <col min="5384" max="5384" width="1.7109375" style="131" hidden="1"/>
    <col min="5385" max="5385" width="20.7109375" style="131" hidden="1"/>
    <col min="5386" max="5386" width="1.7109375" style="131" hidden="1"/>
    <col min="5387" max="5387" width="20.7109375" style="131" hidden="1"/>
    <col min="5388" max="5388" width="1.7109375" style="131" hidden="1"/>
    <col min="5389" max="5389" width="20.7109375" style="131" hidden="1"/>
    <col min="5390" max="5391" width="9.28515625" style="131" hidden="1"/>
    <col min="5392" max="5392" width="11.7109375" style="131" hidden="1"/>
    <col min="5393" max="5632" width="9.28515625" style="131" hidden="1"/>
    <col min="5633" max="5633" width="12.28515625" style="131" hidden="1"/>
    <col min="5634" max="5634" width="5.42578125" style="131" hidden="1"/>
    <col min="5635" max="5635" width="1.42578125" style="131" hidden="1"/>
    <col min="5636" max="5636" width="1.7109375" style="131" hidden="1"/>
    <col min="5637" max="5637" width="20.7109375" style="131" hidden="1"/>
    <col min="5638" max="5638" width="1.7109375" style="131" hidden="1"/>
    <col min="5639" max="5639" width="20.7109375" style="131" hidden="1"/>
    <col min="5640" max="5640" width="1.7109375" style="131" hidden="1"/>
    <col min="5641" max="5641" width="20.7109375" style="131" hidden="1"/>
    <col min="5642" max="5642" width="1.7109375" style="131" hidden="1"/>
    <col min="5643" max="5643" width="20.7109375" style="131" hidden="1"/>
    <col min="5644" max="5644" width="1.7109375" style="131" hidden="1"/>
    <col min="5645" max="5645" width="20.7109375" style="131" hidden="1"/>
    <col min="5646" max="5647" width="9.28515625" style="131" hidden="1"/>
    <col min="5648" max="5648" width="11.7109375" style="131" hidden="1"/>
    <col min="5649" max="5888" width="9.28515625" style="131" hidden="1"/>
    <col min="5889" max="5889" width="12.28515625" style="131" hidden="1"/>
    <col min="5890" max="5890" width="5.42578125" style="131" hidden="1"/>
    <col min="5891" max="5891" width="1.42578125" style="131" hidden="1"/>
    <col min="5892" max="5892" width="1.7109375" style="131" hidden="1"/>
    <col min="5893" max="5893" width="20.7109375" style="131" hidden="1"/>
    <col min="5894" max="5894" width="1.7109375" style="131" hidden="1"/>
    <col min="5895" max="5895" width="20.7109375" style="131" hidden="1"/>
    <col min="5896" max="5896" width="1.7109375" style="131" hidden="1"/>
    <col min="5897" max="5897" width="20.7109375" style="131" hidden="1"/>
    <col min="5898" max="5898" width="1.7109375" style="131" hidden="1"/>
    <col min="5899" max="5899" width="20.7109375" style="131" hidden="1"/>
    <col min="5900" max="5900" width="1.7109375" style="131" hidden="1"/>
    <col min="5901" max="5901" width="20.7109375" style="131" hidden="1"/>
    <col min="5902" max="5903" width="9.28515625" style="131" hidden="1"/>
    <col min="5904" max="5904" width="11.7109375" style="131" hidden="1"/>
    <col min="5905" max="6144" width="9.28515625" style="131" hidden="1"/>
    <col min="6145" max="6145" width="12.28515625" style="131" hidden="1"/>
    <col min="6146" max="6146" width="5.42578125" style="131" hidden="1"/>
    <col min="6147" max="6147" width="1.42578125" style="131" hidden="1"/>
    <col min="6148" max="6148" width="1.7109375" style="131" hidden="1"/>
    <col min="6149" max="6149" width="20.7109375" style="131" hidden="1"/>
    <col min="6150" max="6150" width="1.7109375" style="131" hidden="1"/>
    <col min="6151" max="6151" width="20.7109375" style="131" hidden="1"/>
    <col min="6152" max="6152" width="1.7109375" style="131" hidden="1"/>
    <col min="6153" max="6153" width="20.7109375" style="131" hidden="1"/>
    <col min="6154" max="6154" width="1.7109375" style="131" hidden="1"/>
    <col min="6155" max="6155" width="20.7109375" style="131" hidden="1"/>
    <col min="6156" max="6156" width="1.7109375" style="131" hidden="1"/>
    <col min="6157" max="6157" width="20.7109375" style="131" hidden="1"/>
    <col min="6158" max="6159" width="9.28515625" style="131" hidden="1"/>
    <col min="6160" max="6160" width="11.7109375" style="131" hidden="1"/>
    <col min="6161" max="6400" width="9.28515625" style="131" hidden="1"/>
    <col min="6401" max="6401" width="12.28515625" style="131" hidden="1"/>
    <col min="6402" max="6402" width="5.42578125" style="131" hidden="1"/>
    <col min="6403" max="6403" width="1.42578125" style="131" hidden="1"/>
    <col min="6404" max="6404" width="1.7109375" style="131" hidden="1"/>
    <col min="6405" max="6405" width="20.7109375" style="131" hidden="1"/>
    <col min="6406" max="6406" width="1.7109375" style="131" hidden="1"/>
    <col min="6407" max="6407" width="20.7109375" style="131" hidden="1"/>
    <col min="6408" max="6408" width="1.7109375" style="131" hidden="1"/>
    <col min="6409" max="6409" width="20.7109375" style="131" hidden="1"/>
    <col min="6410" max="6410" width="1.7109375" style="131" hidden="1"/>
    <col min="6411" max="6411" width="20.7109375" style="131" hidden="1"/>
    <col min="6412" max="6412" width="1.7109375" style="131" hidden="1"/>
    <col min="6413" max="6413" width="20.7109375" style="131" hidden="1"/>
    <col min="6414" max="6415" width="9.28515625" style="131" hidden="1"/>
    <col min="6416" max="6416" width="11.7109375" style="131" hidden="1"/>
    <col min="6417" max="6656" width="9.28515625" style="131" hidden="1"/>
    <col min="6657" max="6657" width="12.28515625" style="131" hidden="1"/>
    <col min="6658" max="6658" width="5.42578125" style="131" hidden="1"/>
    <col min="6659" max="6659" width="1.42578125" style="131" hidden="1"/>
    <col min="6660" max="6660" width="1.7109375" style="131" hidden="1"/>
    <col min="6661" max="6661" width="20.7109375" style="131" hidden="1"/>
    <col min="6662" max="6662" width="1.7109375" style="131" hidden="1"/>
    <col min="6663" max="6663" width="20.7109375" style="131" hidden="1"/>
    <col min="6664" max="6664" width="1.7109375" style="131" hidden="1"/>
    <col min="6665" max="6665" width="20.7109375" style="131" hidden="1"/>
    <col min="6666" max="6666" width="1.7109375" style="131" hidden="1"/>
    <col min="6667" max="6667" width="20.7109375" style="131" hidden="1"/>
    <col min="6668" max="6668" width="1.7109375" style="131" hidden="1"/>
    <col min="6669" max="6669" width="20.7109375" style="131" hidden="1"/>
    <col min="6670" max="6671" width="9.28515625" style="131" hidden="1"/>
    <col min="6672" max="6672" width="11.7109375" style="131" hidden="1"/>
    <col min="6673" max="6912" width="9.28515625" style="131" hidden="1"/>
    <col min="6913" max="6913" width="12.28515625" style="131" hidden="1"/>
    <col min="6914" max="6914" width="5.42578125" style="131" hidden="1"/>
    <col min="6915" max="6915" width="1.42578125" style="131" hidden="1"/>
    <col min="6916" max="6916" width="1.7109375" style="131" hidden="1"/>
    <col min="6917" max="6917" width="20.7109375" style="131" hidden="1"/>
    <col min="6918" max="6918" width="1.7109375" style="131" hidden="1"/>
    <col min="6919" max="6919" width="20.7109375" style="131" hidden="1"/>
    <col min="6920" max="6920" width="1.7109375" style="131" hidden="1"/>
    <col min="6921" max="6921" width="20.7109375" style="131" hidden="1"/>
    <col min="6922" max="6922" width="1.7109375" style="131" hidden="1"/>
    <col min="6923" max="6923" width="20.7109375" style="131" hidden="1"/>
    <col min="6924" max="6924" width="1.7109375" style="131" hidden="1"/>
    <col min="6925" max="6925" width="20.7109375" style="131" hidden="1"/>
    <col min="6926" max="6927" width="9.28515625" style="131" hidden="1"/>
    <col min="6928" max="6928" width="11.7109375" style="131" hidden="1"/>
    <col min="6929" max="7168" width="9.28515625" style="131" hidden="1"/>
    <col min="7169" max="7169" width="12.28515625" style="131" hidden="1"/>
    <col min="7170" max="7170" width="5.42578125" style="131" hidden="1"/>
    <col min="7171" max="7171" width="1.42578125" style="131" hidden="1"/>
    <col min="7172" max="7172" width="1.7109375" style="131" hidden="1"/>
    <col min="7173" max="7173" width="20.7109375" style="131" hidden="1"/>
    <col min="7174" max="7174" width="1.7109375" style="131" hidden="1"/>
    <col min="7175" max="7175" width="20.7109375" style="131" hidden="1"/>
    <col min="7176" max="7176" width="1.7109375" style="131" hidden="1"/>
    <col min="7177" max="7177" width="20.7109375" style="131" hidden="1"/>
    <col min="7178" max="7178" width="1.7109375" style="131" hidden="1"/>
    <col min="7179" max="7179" width="20.7109375" style="131" hidden="1"/>
    <col min="7180" max="7180" width="1.7109375" style="131" hidden="1"/>
    <col min="7181" max="7181" width="20.7109375" style="131" hidden="1"/>
    <col min="7182" max="7183" width="9.28515625" style="131" hidden="1"/>
    <col min="7184" max="7184" width="11.7109375" style="131" hidden="1"/>
    <col min="7185" max="7424" width="9.28515625" style="131" hidden="1"/>
    <col min="7425" max="7425" width="12.28515625" style="131" hidden="1"/>
    <col min="7426" max="7426" width="5.42578125" style="131" hidden="1"/>
    <col min="7427" max="7427" width="1.42578125" style="131" hidden="1"/>
    <col min="7428" max="7428" width="1.7109375" style="131" hidden="1"/>
    <col min="7429" max="7429" width="20.7109375" style="131" hidden="1"/>
    <col min="7430" max="7430" width="1.7109375" style="131" hidden="1"/>
    <col min="7431" max="7431" width="20.7109375" style="131" hidden="1"/>
    <col min="7432" max="7432" width="1.7109375" style="131" hidden="1"/>
    <col min="7433" max="7433" width="20.7109375" style="131" hidden="1"/>
    <col min="7434" max="7434" width="1.7109375" style="131" hidden="1"/>
    <col min="7435" max="7435" width="20.7109375" style="131" hidden="1"/>
    <col min="7436" max="7436" width="1.7109375" style="131" hidden="1"/>
    <col min="7437" max="7437" width="20.7109375" style="131" hidden="1"/>
    <col min="7438" max="7439" width="9.28515625" style="131" hidden="1"/>
    <col min="7440" max="7440" width="11.7109375" style="131" hidden="1"/>
    <col min="7441" max="7680" width="9.28515625" style="131" hidden="1"/>
    <col min="7681" max="7681" width="12.28515625" style="131" hidden="1"/>
    <col min="7682" max="7682" width="5.42578125" style="131" hidden="1"/>
    <col min="7683" max="7683" width="1.42578125" style="131" hidden="1"/>
    <col min="7684" max="7684" width="1.7109375" style="131" hidden="1"/>
    <col min="7685" max="7685" width="20.7109375" style="131" hidden="1"/>
    <col min="7686" max="7686" width="1.7109375" style="131" hidden="1"/>
    <col min="7687" max="7687" width="20.7109375" style="131" hidden="1"/>
    <col min="7688" max="7688" width="1.7109375" style="131" hidden="1"/>
    <col min="7689" max="7689" width="20.7109375" style="131" hidden="1"/>
    <col min="7690" max="7690" width="1.7109375" style="131" hidden="1"/>
    <col min="7691" max="7691" width="20.7109375" style="131" hidden="1"/>
    <col min="7692" max="7692" width="1.7109375" style="131" hidden="1"/>
    <col min="7693" max="7693" width="20.7109375" style="131" hidden="1"/>
    <col min="7694" max="7695" width="9.28515625" style="131" hidden="1"/>
    <col min="7696" max="7696" width="11.7109375" style="131" hidden="1"/>
    <col min="7697" max="7936" width="9.28515625" style="131" hidden="1"/>
    <col min="7937" max="7937" width="12.28515625" style="131" hidden="1"/>
    <col min="7938" max="7938" width="5.42578125" style="131" hidden="1"/>
    <col min="7939" max="7939" width="1.42578125" style="131" hidden="1"/>
    <col min="7940" max="7940" width="1.7109375" style="131" hidden="1"/>
    <col min="7941" max="7941" width="20.7109375" style="131" hidden="1"/>
    <col min="7942" max="7942" width="1.7109375" style="131" hidden="1"/>
    <col min="7943" max="7943" width="20.7109375" style="131" hidden="1"/>
    <col min="7944" max="7944" width="1.7109375" style="131" hidden="1"/>
    <col min="7945" max="7945" width="20.7109375" style="131" hidden="1"/>
    <col min="7946" max="7946" width="1.7109375" style="131" hidden="1"/>
    <col min="7947" max="7947" width="20.7109375" style="131" hidden="1"/>
    <col min="7948" max="7948" width="1.7109375" style="131" hidden="1"/>
    <col min="7949" max="7949" width="20.7109375" style="131" hidden="1"/>
    <col min="7950" max="7951" width="9.28515625" style="131" hidden="1"/>
    <col min="7952" max="7952" width="11.7109375" style="131" hidden="1"/>
    <col min="7953" max="8192" width="9.28515625" style="131" hidden="1"/>
    <col min="8193" max="8193" width="12.28515625" style="131" hidden="1"/>
    <col min="8194" max="8194" width="5.42578125" style="131" hidden="1"/>
    <col min="8195" max="8195" width="1.42578125" style="131" hidden="1"/>
    <col min="8196" max="8196" width="1.7109375" style="131" hidden="1"/>
    <col min="8197" max="8197" width="20.7109375" style="131" hidden="1"/>
    <col min="8198" max="8198" width="1.7109375" style="131" hidden="1"/>
    <col min="8199" max="8199" width="20.7109375" style="131" hidden="1"/>
    <col min="8200" max="8200" width="1.7109375" style="131" hidden="1"/>
    <col min="8201" max="8201" width="20.7109375" style="131" hidden="1"/>
    <col min="8202" max="8202" width="1.7109375" style="131" hidden="1"/>
    <col min="8203" max="8203" width="20.7109375" style="131" hidden="1"/>
    <col min="8204" max="8204" width="1.7109375" style="131" hidden="1"/>
    <col min="8205" max="8205" width="20.7109375" style="131" hidden="1"/>
    <col min="8206" max="8207" width="9.28515625" style="131" hidden="1"/>
    <col min="8208" max="8208" width="11.7109375" style="131" hidden="1"/>
    <col min="8209" max="8448" width="9.28515625" style="131" hidden="1"/>
    <col min="8449" max="8449" width="12.28515625" style="131" hidden="1"/>
    <col min="8450" max="8450" width="5.42578125" style="131" hidden="1"/>
    <col min="8451" max="8451" width="1.42578125" style="131" hidden="1"/>
    <col min="8452" max="8452" width="1.7109375" style="131" hidden="1"/>
    <col min="8453" max="8453" width="20.7109375" style="131" hidden="1"/>
    <col min="8454" max="8454" width="1.7109375" style="131" hidden="1"/>
    <col min="8455" max="8455" width="20.7109375" style="131" hidden="1"/>
    <col min="8456" max="8456" width="1.7109375" style="131" hidden="1"/>
    <col min="8457" max="8457" width="20.7109375" style="131" hidden="1"/>
    <col min="8458" max="8458" width="1.7109375" style="131" hidden="1"/>
    <col min="8459" max="8459" width="20.7109375" style="131" hidden="1"/>
    <col min="8460" max="8460" width="1.7109375" style="131" hidden="1"/>
    <col min="8461" max="8461" width="20.7109375" style="131" hidden="1"/>
    <col min="8462" max="8463" width="9.28515625" style="131" hidden="1"/>
    <col min="8464" max="8464" width="11.7109375" style="131" hidden="1"/>
    <col min="8465" max="8704" width="9.28515625" style="131" hidden="1"/>
    <col min="8705" max="8705" width="12.28515625" style="131" hidden="1"/>
    <col min="8706" max="8706" width="5.42578125" style="131" hidden="1"/>
    <col min="8707" max="8707" width="1.42578125" style="131" hidden="1"/>
    <col min="8708" max="8708" width="1.7109375" style="131" hidden="1"/>
    <col min="8709" max="8709" width="20.7109375" style="131" hidden="1"/>
    <col min="8710" max="8710" width="1.7109375" style="131" hidden="1"/>
    <col min="8711" max="8711" width="20.7109375" style="131" hidden="1"/>
    <col min="8712" max="8712" width="1.7109375" style="131" hidden="1"/>
    <col min="8713" max="8713" width="20.7109375" style="131" hidden="1"/>
    <col min="8714" max="8714" width="1.7109375" style="131" hidden="1"/>
    <col min="8715" max="8715" width="20.7109375" style="131" hidden="1"/>
    <col min="8716" max="8716" width="1.7109375" style="131" hidden="1"/>
    <col min="8717" max="8717" width="20.7109375" style="131" hidden="1"/>
    <col min="8718" max="8719" width="9.28515625" style="131" hidden="1"/>
    <col min="8720" max="8720" width="11.7109375" style="131" hidden="1"/>
    <col min="8721" max="8960" width="9.28515625" style="131" hidden="1"/>
    <col min="8961" max="8961" width="12.28515625" style="131" hidden="1"/>
    <col min="8962" max="8962" width="5.42578125" style="131" hidden="1"/>
    <col min="8963" max="8963" width="1.42578125" style="131" hidden="1"/>
    <col min="8964" max="8964" width="1.7109375" style="131" hidden="1"/>
    <col min="8965" max="8965" width="20.7109375" style="131" hidden="1"/>
    <col min="8966" max="8966" width="1.7109375" style="131" hidden="1"/>
    <col min="8967" max="8967" width="20.7109375" style="131" hidden="1"/>
    <col min="8968" max="8968" width="1.7109375" style="131" hidden="1"/>
    <col min="8969" max="8969" width="20.7109375" style="131" hidden="1"/>
    <col min="8970" max="8970" width="1.7109375" style="131" hidden="1"/>
    <col min="8971" max="8971" width="20.7109375" style="131" hidden="1"/>
    <col min="8972" max="8972" width="1.7109375" style="131" hidden="1"/>
    <col min="8973" max="8973" width="20.7109375" style="131" hidden="1"/>
    <col min="8974" max="8975" width="9.28515625" style="131" hidden="1"/>
    <col min="8976" max="8976" width="11.7109375" style="131" hidden="1"/>
    <col min="8977" max="9216" width="9.28515625" style="131" hidden="1"/>
    <col min="9217" max="9217" width="12.28515625" style="131" hidden="1"/>
    <col min="9218" max="9218" width="5.42578125" style="131" hidden="1"/>
    <col min="9219" max="9219" width="1.42578125" style="131" hidden="1"/>
    <col min="9220" max="9220" width="1.7109375" style="131" hidden="1"/>
    <col min="9221" max="9221" width="20.7109375" style="131" hidden="1"/>
    <col min="9222" max="9222" width="1.7109375" style="131" hidden="1"/>
    <col min="9223" max="9223" width="20.7109375" style="131" hidden="1"/>
    <col min="9224" max="9224" width="1.7109375" style="131" hidden="1"/>
    <col min="9225" max="9225" width="20.7109375" style="131" hidden="1"/>
    <col min="9226" max="9226" width="1.7109375" style="131" hidden="1"/>
    <col min="9227" max="9227" width="20.7109375" style="131" hidden="1"/>
    <col min="9228" max="9228" width="1.7109375" style="131" hidden="1"/>
    <col min="9229" max="9229" width="20.7109375" style="131" hidden="1"/>
    <col min="9230" max="9231" width="9.28515625" style="131" hidden="1"/>
    <col min="9232" max="9232" width="11.7109375" style="131" hidden="1"/>
    <col min="9233" max="9472" width="9.28515625" style="131" hidden="1"/>
    <col min="9473" max="9473" width="12.28515625" style="131" hidden="1"/>
    <col min="9474" max="9474" width="5.42578125" style="131" hidden="1"/>
    <col min="9475" max="9475" width="1.42578125" style="131" hidden="1"/>
    <col min="9476" max="9476" width="1.7109375" style="131" hidden="1"/>
    <col min="9477" max="9477" width="20.7109375" style="131" hidden="1"/>
    <col min="9478" max="9478" width="1.7109375" style="131" hidden="1"/>
    <col min="9479" max="9479" width="20.7109375" style="131" hidden="1"/>
    <col min="9480" max="9480" width="1.7109375" style="131" hidden="1"/>
    <col min="9481" max="9481" width="20.7109375" style="131" hidden="1"/>
    <col min="9482" max="9482" width="1.7109375" style="131" hidden="1"/>
    <col min="9483" max="9483" width="20.7109375" style="131" hidden="1"/>
    <col min="9484" max="9484" width="1.7109375" style="131" hidden="1"/>
    <col min="9485" max="9485" width="20.7109375" style="131" hidden="1"/>
    <col min="9486" max="9487" width="9.28515625" style="131" hidden="1"/>
    <col min="9488" max="9488" width="11.7109375" style="131" hidden="1"/>
    <col min="9489" max="9728" width="9.28515625" style="131" hidden="1"/>
    <col min="9729" max="9729" width="12.28515625" style="131" hidden="1"/>
    <col min="9730" max="9730" width="5.42578125" style="131" hidden="1"/>
    <col min="9731" max="9731" width="1.42578125" style="131" hidden="1"/>
    <col min="9732" max="9732" width="1.7109375" style="131" hidden="1"/>
    <col min="9733" max="9733" width="20.7109375" style="131" hidden="1"/>
    <col min="9734" max="9734" width="1.7109375" style="131" hidden="1"/>
    <col min="9735" max="9735" width="20.7109375" style="131" hidden="1"/>
    <col min="9736" max="9736" width="1.7109375" style="131" hidden="1"/>
    <col min="9737" max="9737" width="20.7109375" style="131" hidden="1"/>
    <col min="9738" max="9738" width="1.7109375" style="131" hidden="1"/>
    <col min="9739" max="9739" width="20.7109375" style="131" hidden="1"/>
    <col min="9740" max="9740" width="1.7109375" style="131" hidden="1"/>
    <col min="9741" max="9741" width="20.7109375" style="131" hidden="1"/>
    <col min="9742" max="9743" width="9.28515625" style="131" hidden="1"/>
    <col min="9744" max="9744" width="11.7109375" style="131" hidden="1"/>
    <col min="9745" max="9984" width="9.28515625" style="131" hidden="1"/>
    <col min="9985" max="9985" width="12.28515625" style="131" hidden="1"/>
    <col min="9986" max="9986" width="5.42578125" style="131" hidden="1"/>
    <col min="9987" max="9987" width="1.42578125" style="131" hidden="1"/>
    <col min="9988" max="9988" width="1.7109375" style="131" hidden="1"/>
    <col min="9989" max="9989" width="20.7109375" style="131" hidden="1"/>
    <col min="9990" max="9990" width="1.7109375" style="131" hidden="1"/>
    <col min="9991" max="9991" width="20.7109375" style="131" hidden="1"/>
    <col min="9992" max="9992" width="1.7109375" style="131" hidden="1"/>
    <col min="9993" max="9993" width="20.7109375" style="131" hidden="1"/>
    <col min="9994" max="9994" width="1.7109375" style="131" hidden="1"/>
    <col min="9995" max="9995" width="20.7109375" style="131" hidden="1"/>
    <col min="9996" max="9996" width="1.7109375" style="131" hidden="1"/>
    <col min="9997" max="9997" width="20.7109375" style="131" hidden="1"/>
    <col min="9998" max="9999" width="9.28515625" style="131" hidden="1"/>
    <col min="10000" max="10000" width="11.7109375" style="131" hidden="1"/>
    <col min="10001" max="10240" width="9.28515625" style="131" hidden="1"/>
    <col min="10241" max="10241" width="12.28515625" style="131" hidden="1"/>
    <col min="10242" max="10242" width="5.42578125" style="131" hidden="1"/>
    <col min="10243" max="10243" width="1.42578125" style="131" hidden="1"/>
    <col min="10244" max="10244" width="1.7109375" style="131" hidden="1"/>
    <col min="10245" max="10245" width="20.7109375" style="131" hidden="1"/>
    <col min="10246" max="10246" width="1.7109375" style="131" hidden="1"/>
    <col min="10247" max="10247" width="20.7109375" style="131" hidden="1"/>
    <col min="10248" max="10248" width="1.7109375" style="131" hidden="1"/>
    <col min="10249" max="10249" width="20.7109375" style="131" hidden="1"/>
    <col min="10250" max="10250" width="1.7109375" style="131" hidden="1"/>
    <col min="10251" max="10251" width="20.7109375" style="131" hidden="1"/>
    <col min="10252" max="10252" width="1.7109375" style="131" hidden="1"/>
    <col min="10253" max="10253" width="20.7109375" style="131" hidden="1"/>
    <col min="10254" max="10255" width="9.28515625" style="131" hidden="1"/>
    <col min="10256" max="10256" width="11.7109375" style="131" hidden="1"/>
    <col min="10257" max="10496" width="9.28515625" style="131" hidden="1"/>
    <col min="10497" max="10497" width="12.28515625" style="131" hidden="1"/>
    <col min="10498" max="10498" width="5.42578125" style="131" hidden="1"/>
    <col min="10499" max="10499" width="1.42578125" style="131" hidden="1"/>
    <col min="10500" max="10500" width="1.7109375" style="131" hidden="1"/>
    <col min="10501" max="10501" width="20.7109375" style="131" hidden="1"/>
    <col min="10502" max="10502" width="1.7109375" style="131" hidden="1"/>
    <col min="10503" max="10503" width="20.7109375" style="131" hidden="1"/>
    <col min="10504" max="10504" width="1.7109375" style="131" hidden="1"/>
    <col min="10505" max="10505" width="20.7109375" style="131" hidden="1"/>
    <col min="10506" max="10506" width="1.7109375" style="131" hidden="1"/>
    <col min="10507" max="10507" width="20.7109375" style="131" hidden="1"/>
    <col min="10508" max="10508" width="1.7109375" style="131" hidden="1"/>
    <col min="10509" max="10509" width="20.7109375" style="131" hidden="1"/>
    <col min="10510" max="10511" width="9.28515625" style="131" hidden="1"/>
    <col min="10512" max="10512" width="11.7109375" style="131" hidden="1"/>
    <col min="10513" max="10752" width="9.28515625" style="131" hidden="1"/>
    <col min="10753" max="10753" width="12.28515625" style="131" hidden="1"/>
    <col min="10754" max="10754" width="5.42578125" style="131" hidden="1"/>
    <col min="10755" max="10755" width="1.42578125" style="131" hidden="1"/>
    <col min="10756" max="10756" width="1.7109375" style="131" hidden="1"/>
    <col min="10757" max="10757" width="20.7109375" style="131" hidden="1"/>
    <col min="10758" max="10758" width="1.7109375" style="131" hidden="1"/>
    <col min="10759" max="10759" width="20.7109375" style="131" hidden="1"/>
    <col min="10760" max="10760" width="1.7109375" style="131" hidden="1"/>
    <col min="10761" max="10761" width="20.7109375" style="131" hidden="1"/>
    <col min="10762" max="10762" width="1.7109375" style="131" hidden="1"/>
    <col min="10763" max="10763" width="20.7109375" style="131" hidden="1"/>
    <col min="10764" max="10764" width="1.7109375" style="131" hidden="1"/>
    <col min="10765" max="10765" width="20.7109375" style="131" hidden="1"/>
    <col min="10766" max="10767" width="9.28515625" style="131" hidden="1"/>
    <col min="10768" max="10768" width="11.7109375" style="131" hidden="1"/>
    <col min="10769" max="11008" width="9.28515625" style="131" hidden="1"/>
    <col min="11009" max="11009" width="12.28515625" style="131" hidden="1"/>
    <col min="11010" max="11010" width="5.42578125" style="131" hidden="1"/>
    <col min="11011" max="11011" width="1.42578125" style="131" hidden="1"/>
    <col min="11012" max="11012" width="1.7109375" style="131" hidden="1"/>
    <col min="11013" max="11013" width="20.7109375" style="131" hidden="1"/>
    <col min="11014" max="11014" width="1.7109375" style="131" hidden="1"/>
    <col min="11015" max="11015" width="20.7109375" style="131" hidden="1"/>
    <col min="11016" max="11016" width="1.7109375" style="131" hidden="1"/>
    <col min="11017" max="11017" width="20.7109375" style="131" hidden="1"/>
    <col min="11018" max="11018" width="1.7109375" style="131" hidden="1"/>
    <col min="11019" max="11019" width="20.7109375" style="131" hidden="1"/>
    <col min="11020" max="11020" width="1.7109375" style="131" hidden="1"/>
    <col min="11021" max="11021" width="20.7109375" style="131" hidden="1"/>
    <col min="11022" max="11023" width="9.28515625" style="131" hidden="1"/>
    <col min="11024" max="11024" width="11.7109375" style="131" hidden="1"/>
    <col min="11025" max="11264" width="9.28515625" style="131" hidden="1"/>
    <col min="11265" max="11265" width="12.28515625" style="131" hidden="1"/>
    <col min="11266" max="11266" width="5.42578125" style="131" hidden="1"/>
    <col min="11267" max="11267" width="1.42578125" style="131" hidden="1"/>
    <col min="11268" max="11268" width="1.7109375" style="131" hidden="1"/>
    <col min="11269" max="11269" width="20.7109375" style="131" hidden="1"/>
    <col min="11270" max="11270" width="1.7109375" style="131" hidden="1"/>
    <col min="11271" max="11271" width="20.7109375" style="131" hidden="1"/>
    <col min="11272" max="11272" width="1.7109375" style="131" hidden="1"/>
    <col min="11273" max="11273" width="20.7109375" style="131" hidden="1"/>
    <col min="11274" max="11274" width="1.7109375" style="131" hidden="1"/>
    <col min="11275" max="11275" width="20.7109375" style="131" hidden="1"/>
    <col min="11276" max="11276" width="1.7109375" style="131" hidden="1"/>
    <col min="11277" max="11277" width="20.7109375" style="131" hidden="1"/>
    <col min="11278" max="11279" width="9.28515625" style="131" hidden="1"/>
    <col min="11280" max="11280" width="11.7109375" style="131" hidden="1"/>
    <col min="11281" max="11520" width="9.28515625" style="131" hidden="1"/>
    <col min="11521" max="11521" width="12.28515625" style="131" hidden="1"/>
    <col min="11522" max="11522" width="5.42578125" style="131" hidden="1"/>
    <col min="11523" max="11523" width="1.42578125" style="131" hidden="1"/>
    <col min="11524" max="11524" width="1.7109375" style="131" hidden="1"/>
    <col min="11525" max="11525" width="20.7109375" style="131" hidden="1"/>
    <col min="11526" max="11526" width="1.7109375" style="131" hidden="1"/>
    <col min="11527" max="11527" width="20.7109375" style="131" hidden="1"/>
    <col min="11528" max="11528" width="1.7109375" style="131" hidden="1"/>
    <col min="11529" max="11529" width="20.7109375" style="131" hidden="1"/>
    <col min="11530" max="11530" width="1.7109375" style="131" hidden="1"/>
    <col min="11531" max="11531" width="20.7109375" style="131" hidden="1"/>
    <col min="11532" max="11532" width="1.7109375" style="131" hidden="1"/>
    <col min="11533" max="11533" width="20.7109375" style="131" hidden="1"/>
    <col min="11534" max="11535" width="9.28515625" style="131" hidden="1"/>
    <col min="11536" max="11536" width="11.7109375" style="131" hidden="1"/>
    <col min="11537" max="11776" width="9.28515625" style="131" hidden="1"/>
    <col min="11777" max="11777" width="12.28515625" style="131" hidden="1"/>
    <col min="11778" max="11778" width="5.42578125" style="131" hidden="1"/>
    <col min="11779" max="11779" width="1.42578125" style="131" hidden="1"/>
    <col min="11780" max="11780" width="1.7109375" style="131" hidden="1"/>
    <col min="11781" max="11781" width="20.7109375" style="131" hidden="1"/>
    <col min="11782" max="11782" width="1.7109375" style="131" hidden="1"/>
    <col min="11783" max="11783" width="20.7109375" style="131" hidden="1"/>
    <col min="11784" max="11784" width="1.7109375" style="131" hidden="1"/>
    <col min="11785" max="11785" width="20.7109375" style="131" hidden="1"/>
    <col min="11786" max="11786" width="1.7109375" style="131" hidden="1"/>
    <col min="11787" max="11787" width="20.7109375" style="131" hidden="1"/>
    <col min="11788" max="11788" width="1.7109375" style="131" hidden="1"/>
    <col min="11789" max="11789" width="20.7109375" style="131" hidden="1"/>
    <col min="11790" max="11791" width="9.28515625" style="131" hidden="1"/>
    <col min="11792" max="11792" width="11.7109375" style="131" hidden="1"/>
    <col min="11793" max="12032" width="9.28515625" style="131" hidden="1"/>
    <col min="12033" max="12033" width="12.28515625" style="131" hidden="1"/>
    <col min="12034" max="12034" width="5.42578125" style="131" hidden="1"/>
    <col min="12035" max="12035" width="1.42578125" style="131" hidden="1"/>
    <col min="12036" max="12036" width="1.7109375" style="131" hidden="1"/>
    <col min="12037" max="12037" width="20.7109375" style="131" hidden="1"/>
    <col min="12038" max="12038" width="1.7109375" style="131" hidden="1"/>
    <col min="12039" max="12039" width="20.7109375" style="131" hidden="1"/>
    <col min="12040" max="12040" width="1.7109375" style="131" hidden="1"/>
    <col min="12041" max="12041" width="20.7109375" style="131" hidden="1"/>
    <col min="12042" max="12042" width="1.7109375" style="131" hidden="1"/>
    <col min="12043" max="12043" width="20.7109375" style="131" hidden="1"/>
    <col min="12044" max="12044" width="1.7109375" style="131" hidden="1"/>
    <col min="12045" max="12045" width="20.7109375" style="131" hidden="1"/>
    <col min="12046" max="12047" width="9.28515625" style="131" hidden="1"/>
    <col min="12048" max="12048" width="11.7109375" style="131" hidden="1"/>
    <col min="12049" max="12288" width="9.28515625" style="131" hidden="1"/>
    <col min="12289" max="12289" width="12.28515625" style="131" hidden="1"/>
    <col min="12290" max="12290" width="5.42578125" style="131" hidden="1"/>
    <col min="12291" max="12291" width="1.42578125" style="131" hidden="1"/>
    <col min="12292" max="12292" width="1.7109375" style="131" hidden="1"/>
    <col min="12293" max="12293" width="20.7109375" style="131" hidden="1"/>
    <col min="12294" max="12294" width="1.7109375" style="131" hidden="1"/>
    <col min="12295" max="12295" width="20.7109375" style="131" hidden="1"/>
    <col min="12296" max="12296" width="1.7109375" style="131" hidden="1"/>
    <col min="12297" max="12297" width="20.7109375" style="131" hidden="1"/>
    <col min="12298" max="12298" width="1.7109375" style="131" hidden="1"/>
    <col min="12299" max="12299" width="20.7109375" style="131" hidden="1"/>
    <col min="12300" max="12300" width="1.7109375" style="131" hidden="1"/>
    <col min="12301" max="12301" width="20.7109375" style="131" hidden="1"/>
    <col min="12302" max="12303" width="9.28515625" style="131" hidden="1"/>
    <col min="12304" max="12304" width="11.7109375" style="131" hidden="1"/>
    <col min="12305" max="12544" width="9.28515625" style="131" hidden="1"/>
    <col min="12545" max="12545" width="12.28515625" style="131" hidden="1"/>
    <col min="12546" max="12546" width="5.42578125" style="131" hidden="1"/>
    <col min="12547" max="12547" width="1.42578125" style="131" hidden="1"/>
    <col min="12548" max="12548" width="1.7109375" style="131" hidden="1"/>
    <col min="12549" max="12549" width="20.7109375" style="131" hidden="1"/>
    <col min="12550" max="12550" width="1.7109375" style="131" hidden="1"/>
    <col min="12551" max="12551" width="20.7109375" style="131" hidden="1"/>
    <col min="12552" max="12552" width="1.7109375" style="131" hidden="1"/>
    <col min="12553" max="12553" width="20.7109375" style="131" hidden="1"/>
    <col min="12554" max="12554" width="1.7109375" style="131" hidden="1"/>
    <col min="12555" max="12555" width="20.7109375" style="131" hidden="1"/>
    <col min="12556" max="12556" width="1.7109375" style="131" hidden="1"/>
    <col min="12557" max="12557" width="20.7109375" style="131" hidden="1"/>
    <col min="12558" max="12559" width="9.28515625" style="131" hidden="1"/>
    <col min="12560" max="12560" width="11.7109375" style="131" hidden="1"/>
    <col min="12561" max="12800" width="9.28515625" style="131" hidden="1"/>
    <col min="12801" max="12801" width="12.28515625" style="131" hidden="1"/>
    <col min="12802" max="12802" width="5.42578125" style="131" hidden="1"/>
    <col min="12803" max="12803" width="1.42578125" style="131" hidden="1"/>
    <col min="12804" max="12804" width="1.7109375" style="131" hidden="1"/>
    <col min="12805" max="12805" width="20.7109375" style="131" hidden="1"/>
    <col min="12806" max="12806" width="1.7109375" style="131" hidden="1"/>
    <col min="12807" max="12807" width="20.7109375" style="131" hidden="1"/>
    <col min="12808" max="12808" width="1.7109375" style="131" hidden="1"/>
    <col min="12809" max="12809" width="20.7109375" style="131" hidden="1"/>
    <col min="12810" max="12810" width="1.7109375" style="131" hidden="1"/>
    <col min="12811" max="12811" width="20.7109375" style="131" hidden="1"/>
    <col min="12812" max="12812" width="1.7109375" style="131" hidden="1"/>
    <col min="12813" max="12813" width="20.7109375" style="131" hidden="1"/>
    <col min="12814" max="12815" width="9.28515625" style="131" hidden="1"/>
    <col min="12816" max="12816" width="11.7109375" style="131" hidden="1"/>
    <col min="12817" max="13056" width="9.28515625" style="131" hidden="1"/>
    <col min="13057" max="13057" width="12.28515625" style="131" hidden="1"/>
    <col min="13058" max="13058" width="5.42578125" style="131" hidden="1"/>
    <col min="13059" max="13059" width="1.42578125" style="131" hidden="1"/>
    <col min="13060" max="13060" width="1.7109375" style="131" hidden="1"/>
    <col min="13061" max="13061" width="20.7109375" style="131" hidden="1"/>
    <col min="13062" max="13062" width="1.7109375" style="131" hidden="1"/>
    <col min="13063" max="13063" width="20.7109375" style="131" hidden="1"/>
    <col min="13064" max="13064" width="1.7109375" style="131" hidden="1"/>
    <col min="13065" max="13065" width="20.7109375" style="131" hidden="1"/>
    <col min="13066" max="13066" width="1.7109375" style="131" hidden="1"/>
    <col min="13067" max="13067" width="20.7109375" style="131" hidden="1"/>
    <col min="13068" max="13068" width="1.7109375" style="131" hidden="1"/>
    <col min="13069" max="13069" width="20.7109375" style="131" hidden="1"/>
    <col min="13070" max="13071" width="9.28515625" style="131" hidden="1"/>
    <col min="13072" max="13072" width="11.7109375" style="131" hidden="1"/>
    <col min="13073" max="13312" width="9.28515625" style="131" hidden="1"/>
    <col min="13313" max="13313" width="12.28515625" style="131" hidden="1"/>
    <col min="13314" max="13314" width="5.42578125" style="131" hidden="1"/>
    <col min="13315" max="13315" width="1.42578125" style="131" hidden="1"/>
    <col min="13316" max="13316" width="1.7109375" style="131" hidden="1"/>
    <col min="13317" max="13317" width="20.7109375" style="131" hidden="1"/>
    <col min="13318" max="13318" width="1.7109375" style="131" hidden="1"/>
    <col min="13319" max="13319" width="20.7109375" style="131" hidden="1"/>
    <col min="13320" max="13320" width="1.7109375" style="131" hidden="1"/>
    <col min="13321" max="13321" width="20.7109375" style="131" hidden="1"/>
    <col min="13322" max="13322" width="1.7109375" style="131" hidden="1"/>
    <col min="13323" max="13323" width="20.7109375" style="131" hidden="1"/>
    <col min="13324" max="13324" width="1.7109375" style="131" hidden="1"/>
    <col min="13325" max="13325" width="20.7109375" style="131" hidden="1"/>
    <col min="13326" max="13327" width="9.28515625" style="131" hidden="1"/>
    <col min="13328" max="13328" width="11.7109375" style="131" hidden="1"/>
    <col min="13329" max="13568" width="9.28515625" style="131" hidden="1"/>
    <col min="13569" max="13569" width="12.28515625" style="131" hidden="1"/>
    <col min="13570" max="13570" width="5.42578125" style="131" hidden="1"/>
    <col min="13571" max="13571" width="1.42578125" style="131" hidden="1"/>
    <col min="13572" max="13572" width="1.7109375" style="131" hidden="1"/>
    <col min="13573" max="13573" width="20.7109375" style="131" hidden="1"/>
    <col min="13574" max="13574" width="1.7109375" style="131" hidden="1"/>
    <col min="13575" max="13575" width="20.7109375" style="131" hidden="1"/>
    <col min="13576" max="13576" width="1.7109375" style="131" hidden="1"/>
    <col min="13577" max="13577" width="20.7109375" style="131" hidden="1"/>
    <col min="13578" max="13578" width="1.7109375" style="131" hidden="1"/>
    <col min="13579" max="13579" width="20.7109375" style="131" hidden="1"/>
    <col min="13580" max="13580" width="1.7109375" style="131" hidden="1"/>
    <col min="13581" max="13581" width="20.7109375" style="131" hidden="1"/>
    <col min="13582" max="13583" width="9.28515625" style="131" hidden="1"/>
    <col min="13584" max="13584" width="11.7109375" style="131" hidden="1"/>
    <col min="13585" max="13824" width="9.28515625" style="131" hidden="1"/>
    <col min="13825" max="13825" width="12.28515625" style="131" hidden="1"/>
    <col min="13826" max="13826" width="5.42578125" style="131" hidden="1"/>
    <col min="13827" max="13827" width="1.42578125" style="131" hidden="1"/>
    <col min="13828" max="13828" width="1.7109375" style="131" hidden="1"/>
    <col min="13829" max="13829" width="20.7109375" style="131" hidden="1"/>
    <col min="13830" max="13830" width="1.7109375" style="131" hidden="1"/>
    <col min="13831" max="13831" width="20.7109375" style="131" hidden="1"/>
    <col min="13832" max="13832" width="1.7109375" style="131" hidden="1"/>
    <col min="13833" max="13833" width="20.7109375" style="131" hidden="1"/>
    <col min="13834" max="13834" width="1.7109375" style="131" hidden="1"/>
    <col min="13835" max="13835" width="20.7109375" style="131" hidden="1"/>
    <col min="13836" max="13836" width="1.7109375" style="131" hidden="1"/>
    <col min="13837" max="13837" width="20.7109375" style="131" hidden="1"/>
    <col min="13838" max="13839" width="9.28515625" style="131" hidden="1"/>
    <col min="13840" max="13840" width="11.7109375" style="131" hidden="1"/>
    <col min="13841" max="14080" width="9.28515625" style="131" hidden="1"/>
    <col min="14081" max="14081" width="12.28515625" style="131" hidden="1"/>
    <col min="14082" max="14082" width="5.42578125" style="131" hidden="1"/>
    <col min="14083" max="14083" width="1.42578125" style="131" hidden="1"/>
    <col min="14084" max="14084" width="1.7109375" style="131" hidden="1"/>
    <col min="14085" max="14085" width="20.7109375" style="131" hidden="1"/>
    <col min="14086" max="14086" width="1.7109375" style="131" hidden="1"/>
    <col min="14087" max="14087" width="20.7109375" style="131" hidden="1"/>
    <col min="14088" max="14088" width="1.7109375" style="131" hidden="1"/>
    <col min="14089" max="14089" width="20.7109375" style="131" hidden="1"/>
    <col min="14090" max="14090" width="1.7109375" style="131" hidden="1"/>
    <col min="14091" max="14091" width="20.7109375" style="131" hidden="1"/>
    <col min="14092" max="14092" width="1.7109375" style="131" hidden="1"/>
    <col min="14093" max="14093" width="20.7109375" style="131" hidden="1"/>
    <col min="14094" max="14095" width="9.28515625" style="131" hidden="1"/>
    <col min="14096" max="14096" width="11.7109375" style="131" hidden="1"/>
    <col min="14097" max="14336" width="9.28515625" style="131" hidden="1"/>
    <col min="14337" max="14337" width="12.28515625" style="131" hidden="1"/>
    <col min="14338" max="14338" width="5.42578125" style="131" hidden="1"/>
    <col min="14339" max="14339" width="1.42578125" style="131" hidden="1"/>
    <col min="14340" max="14340" width="1.7109375" style="131" hidden="1"/>
    <col min="14341" max="14341" width="20.7109375" style="131" hidden="1"/>
    <col min="14342" max="14342" width="1.7109375" style="131" hidden="1"/>
    <col min="14343" max="14343" width="20.7109375" style="131" hidden="1"/>
    <col min="14344" max="14344" width="1.7109375" style="131" hidden="1"/>
    <col min="14345" max="14345" width="20.7109375" style="131" hidden="1"/>
    <col min="14346" max="14346" width="1.7109375" style="131" hidden="1"/>
    <col min="14347" max="14347" width="20.7109375" style="131" hidden="1"/>
    <col min="14348" max="14348" width="1.7109375" style="131" hidden="1"/>
    <col min="14349" max="14349" width="20.7109375" style="131" hidden="1"/>
    <col min="14350" max="14351" width="9.28515625" style="131" hidden="1"/>
    <col min="14352" max="14352" width="11.7109375" style="131" hidden="1"/>
    <col min="14353" max="14592" width="9.28515625" style="131" hidden="1"/>
    <col min="14593" max="14593" width="12.28515625" style="131" hidden="1"/>
    <col min="14594" max="14594" width="5.42578125" style="131" hidden="1"/>
    <col min="14595" max="14595" width="1.42578125" style="131" hidden="1"/>
    <col min="14596" max="14596" width="1.7109375" style="131" hidden="1"/>
    <col min="14597" max="14597" width="20.7109375" style="131" hidden="1"/>
    <col min="14598" max="14598" width="1.7109375" style="131" hidden="1"/>
    <col min="14599" max="14599" width="20.7109375" style="131" hidden="1"/>
    <col min="14600" max="14600" width="1.7109375" style="131" hidden="1"/>
    <col min="14601" max="14601" width="20.7109375" style="131" hidden="1"/>
    <col min="14602" max="14602" width="1.7109375" style="131" hidden="1"/>
    <col min="14603" max="14603" width="20.7109375" style="131" hidden="1"/>
    <col min="14604" max="14604" width="1.7109375" style="131" hidden="1"/>
    <col min="14605" max="14605" width="20.7109375" style="131" hidden="1"/>
    <col min="14606" max="14607" width="9.28515625" style="131" hidden="1"/>
    <col min="14608" max="14608" width="11.7109375" style="131" hidden="1"/>
    <col min="14609" max="14848" width="9.28515625" style="131" hidden="1"/>
    <col min="14849" max="14849" width="12.28515625" style="131" hidden="1"/>
    <col min="14850" max="14850" width="5.42578125" style="131" hidden="1"/>
    <col min="14851" max="14851" width="1.42578125" style="131" hidden="1"/>
    <col min="14852" max="14852" width="1.7109375" style="131" hidden="1"/>
    <col min="14853" max="14853" width="20.7109375" style="131" hidden="1"/>
    <col min="14854" max="14854" width="1.7109375" style="131" hidden="1"/>
    <col min="14855" max="14855" width="20.7109375" style="131" hidden="1"/>
    <col min="14856" max="14856" width="1.7109375" style="131" hidden="1"/>
    <col min="14857" max="14857" width="20.7109375" style="131" hidden="1"/>
    <col min="14858" max="14858" width="1.7109375" style="131" hidden="1"/>
    <col min="14859" max="14859" width="20.7109375" style="131" hidden="1"/>
    <col min="14860" max="14860" width="1.7109375" style="131" hidden="1"/>
    <col min="14861" max="14861" width="20.7109375" style="131" hidden="1"/>
    <col min="14862" max="14863" width="9.28515625" style="131" hidden="1"/>
    <col min="14864" max="14864" width="11.7109375" style="131" hidden="1"/>
    <col min="14865" max="15104" width="9.28515625" style="131" hidden="1"/>
    <col min="15105" max="15105" width="12.28515625" style="131" hidden="1"/>
    <col min="15106" max="15106" width="5.42578125" style="131" hidden="1"/>
    <col min="15107" max="15107" width="1.42578125" style="131" hidden="1"/>
    <col min="15108" max="15108" width="1.7109375" style="131" hidden="1"/>
    <col min="15109" max="15109" width="20.7109375" style="131" hidden="1"/>
    <col min="15110" max="15110" width="1.7109375" style="131" hidden="1"/>
    <col min="15111" max="15111" width="20.7109375" style="131" hidden="1"/>
    <col min="15112" max="15112" width="1.7109375" style="131" hidden="1"/>
    <col min="15113" max="15113" width="20.7109375" style="131" hidden="1"/>
    <col min="15114" max="15114" width="1.7109375" style="131" hidden="1"/>
    <col min="15115" max="15115" width="20.7109375" style="131" hidden="1"/>
    <col min="15116" max="15116" width="1.7109375" style="131" hidden="1"/>
    <col min="15117" max="15117" width="20.7109375" style="131" hidden="1"/>
    <col min="15118" max="15119" width="9.28515625" style="131" hidden="1"/>
    <col min="15120" max="15120" width="11.7109375" style="131" hidden="1"/>
    <col min="15121" max="15360" width="9.28515625" style="131" hidden="1"/>
    <col min="15361" max="15361" width="12.28515625" style="131" hidden="1"/>
    <col min="15362" max="15362" width="5.42578125" style="131" hidden="1"/>
    <col min="15363" max="15363" width="1.42578125" style="131" hidden="1"/>
    <col min="15364" max="15364" width="1.7109375" style="131" hidden="1"/>
    <col min="15365" max="15365" width="20.7109375" style="131" hidden="1"/>
    <col min="15366" max="15366" width="1.7109375" style="131" hidden="1"/>
    <col min="15367" max="15367" width="20.7109375" style="131" hidden="1"/>
    <col min="15368" max="15368" width="1.7109375" style="131" hidden="1"/>
    <col min="15369" max="15369" width="20.7109375" style="131" hidden="1"/>
    <col min="15370" max="15370" width="1.7109375" style="131" hidden="1"/>
    <col min="15371" max="15371" width="20.7109375" style="131" hidden="1"/>
    <col min="15372" max="15372" width="1.7109375" style="131" hidden="1"/>
    <col min="15373" max="15373" width="20.7109375" style="131" hidden="1"/>
    <col min="15374" max="15375" width="9.28515625" style="131" hidden="1"/>
    <col min="15376" max="15376" width="11.7109375" style="131" hidden="1"/>
    <col min="15377" max="15616" width="9.28515625" style="131" hidden="1"/>
    <col min="15617" max="15617" width="12.28515625" style="131" hidden="1"/>
    <col min="15618" max="15618" width="5.42578125" style="131" hidden="1"/>
    <col min="15619" max="15619" width="1.42578125" style="131" hidden="1"/>
    <col min="15620" max="15620" width="1.7109375" style="131" hidden="1"/>
    <col min="15621" max="15621" width="20.7109375" style="131" hidden="1"/>
    <col min="15622" max="15622" width="1.7109375" style="131" hidden="1"/>
    <col min="15623" max="15623" width="20.7109375" style="131" hidden="1"/>
    <col min="15624" max="15624" width="1.7109375" style="131" hidden="1"/>
    <col min="15625" max="15625" width="20.7109375" style="131" hidden="1"/>
    <col min="15626" max="15626" width="1.7109375" style="131" hidden="1"/>
    <col min="15627" max="15627" width="20.7109375" style="131" hidden="1"/>
    <col min="15628" max="15628" width="1.7109375" style="131" hidden="1"/>
    <col min="15629" max="15629" width="20.7109375" style="131" hidden="1"/>
    <col min="15630" max="15631" width="9.28515625" style="131" hidden="1"/>
    <col min="15632" max="15632" width="11.7109375" style="131" hidden="1"/>
    <col min="15633" max="15872" width="9.28515625" style="131" hidden="1"/>
    <col min="15873" max="15873" width="12.28515625" style="131" hidden="1"/>
    <col min="15874" max="15874" width="5.42578125" style="131" hidden="1"/>
    <col min="15875" max="15875" width="1.42578125" style="131" hidden="1"/>
    <col min="15876" max="15876" width="1.7109375" style="131" hidden="1"/>
    <col min="15877" max="15877" width="20.7109375" style="131" hidden="1"/>
    <col min="15878" max="15878" width="1.7109375" style="131" hidden="1"/>
    <col min="15879" max="15879" width="20.7109375" style="131" hidden="1"/>
    <col min="15880" max="15880" width="1.7109375" style="131" hidden="1"/>
    <col min="15881" max="15881" width="20.7109375" style="131" hidden="1"/>
    <col min="15882" max="15882" width="1.7109375" style="131" hidden="1"/>
    <col min="15883" max="15883" width="20.7109375" style="131" hidden="1"/>
    <col min="15884" max="15884" width="1.7109375" style="131" hidden="1"/>
    <col min="15885" max="15885" width="20.7109375" style="131" hidden="1"/>
    <col min="15886" max="15887" width="9.28515625" style="131" hidden="1"/>
    <col min="15888" max="15888" width="11.7109375" style="131" hidden="1"/>
    <col min="15889" max="16128" width="9.28515625" style="131" hidden="1"/>
    <col min="16129" max="16129" width="12.28515625" style="131" hidden="1"/>
    <col min="16130" max="16130" width="5.42578125" style="131" hidden="1"/>
    <col min="16131" max="16131" width="1.42578125" style="131" hidden="1"/>
    <col min="16132" max="16132" width="1.7109375" style="131" hidden="1"/>
    <col min="16133" max="16133" width="20.7109375" style="131" hidden="1"/>
    <col min="16134" max="16134" width="1.7109375" style="131" hidden="1"/>
    <col min="16135" max="16135" width="20.7109375" style="131" hidden="1"/>
    <col min="16136" max="16136" width="1.7109375" style="131" hidden="1"/>
    <col min="16137" max="16137" width="20.7109375" style="131" hidden="1"/>
    <col min="16138" max="16138" width="1.7109375" style="131" hidden="1"/>
    <col min="16139" max="16139" width="20.7109375" style="131" hidden="1"/>
    <col min="16140" max="16140" width="1.7109375" style="131" hidden="1"/>
    <col min="16141" max="16141" width="20.7109375" style="131" hidden="1"/>
    <col min="16142" max="16143" width="9.28515625" style="131" hidden="1"/>
    <col min="16144" max="16144" width="11.7109375" style="131" hidden="1"/>
    <col min="16145" max="16384" width="9.28515625" style="131" hidden="1"/>
  </cols>
  <sheetData>
    <row r="1" spans="1:13" ht="18" x14ac:dyDescent="0.25">
      <c r="A1" s="116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s="132" customFormat="1" ht="14.1" customHeight="1" x14ac:dyDescent="0.25">
      <c r="A2" s="364" t="s">
        <v>72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</row>
    <row r="3" spans="1:13" ht="5.25" customHeight="1" x14ac:dyDescent="0.2">
      <c r="A3" s="366"/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</row>
    <row r="4" spans="1:13" ht="14.1" customHeight="1" x14ac:dyDescent="0.2">
      <c r="A4" s="20" t="s">
        <v>73</v>
      </c>
      <c r="B4" s="50"/>
      <c r="C4" s="50"/>
      <c r="D4" s="51"/>
      <c r="E4" s="52"/>
      <c r="F4" s="51"/>
      <c r="G4" s="51"/>
      <c r="H4" s="51"/>
      <c r="I4" s="51"/>
      <c r="J4" s="51"/>
      <c r="K4" s="51"/>
      <c r="L4" s="52"/>
      <c r="M4" s="51"/>
    </row>
    <row r="5" spans="1:13" ht="12" customHeight="1" thickBot="1" x14ac:dyDescent="0.25">
      <c r="A5" s="368" t="s">
        <v>9</v>
      </c>
      <c r="B5" s="369"/>
      <c r="C5" s="370"/>
      <c r="D5" s="25"/>
      <c r="E5" s="53" t="s">
        <v>10</v>
      </c>
      <c r="F5" s="25"/>
      <c r="G5" s="53" t="s">
        <v>11</v>
      </c>
      <c r="H5" s="25"/>
      <c r="I5" s="53" t="s">
        <v>12</v>
      </c>
      <c r="J5" s="25"/>
      <c r="K5" s="53" t="s">
        <v>13</v>
      </c>
      <c r="L5" s="54"/>
      <c r="M5" s="53" t="s">
        <v>74</v>
      </c>
    </row>
    <row r="6" spans="1:13" ht="10.5" customHeight="1" thickTop="1" x14ac:dyDescent="0.2">
      <c r="A6" s="252" t="s">
        <v>75</v>
      </c>
      <c r="B6" s="265"/>
      <c r="C6" s="371"/>
      <c r="D6" s="25"/>
      <c r="E6" s="261" t="s">
        <v>76</v>
      </c>
      <c r="F6" s="23" t="s">
        <v>16</v>
      </c>
      <c r="G6" s="372" t="s">
        <v>77</v>
      </c>
      <c r="H6" s="23" t="s">
        <v>18</v>
      </c>
      <c r="I6" s="372" t="s">
        <v>78</v>
      </c>
      <c r="J6" s="23" t="s">
        <v>16</v>
      </c>
      <c r="K6" s="372" t="s">
        <v>79</v>
      </c>
      <c r="L6" s="55" t="s">
        <v>18</v>
      </c>
      <c r="M6" s="372" t="s">
        <v>80</v>
      </c>
    </row>
    <row r="7" spans="1:13" ht="10.5" customHeight="1" x14ac:dyDescent="0.2">
      <c r="A7" s="255"/>
      <c r="B7" s="256"/>
      <c r="C7" s="257"/>
      <c r="D7" s="25"/>
      <c r="E7" s="262"/>
      <c r="F7" s="23"/>
      <c r="G7" s="373"/>
      <c r="H7" s="23"/>
      <c r="I7" s="373"/>
      <c r="J7" s="23"/>
      <c r="K7" s="373"/>
      <c r="L7" s="55"/>
      <c r="M7" s="373"/>
    </row>
    <row r="8" spans="1:13" ht="10.5" customHeight="1" thickBot="1" x14ac:dyDescent="0.25">
      <c r="A8" s="258"/>
      <c r="B8" s="259"/>
      <c r="C8" s="260"/>
      <c r="D8" s="25"/>
      <c r="E8" s="263"/>
      <c r="F8" s="25"/>
      <c r="G8" s="374"/>
      <c r="H8" s="25"/>
      <c r="I8" s="374"/>
      <c r="J8" s="25"/>
      <c r="K8" s="374"/>
      <c r="L8" s="56"/>
      <c r="M8" s="374"/>
    </row>
    <row r="9" spans="1:13" ht="6.75" customHeight="1" thickTop="1" x14ac:dyDescent="0.2">
      <c r="A9" s="133"/>
      <c r="B9" s="133"/>
      <c r="C9" s="134"/>
      <c r="D9" s="133"/>
      <c r="E9" s="135"/>
      <c r="F9" s="133"/>
      <c r="G9" s="133"/>
      <c r="H9" s="133"/>
      <c r="I9" s="133"/>
      <c r="J9" s="133"/>
      <c r="K9" s="133"/>
      <c r="L9" s="135"/>
      <c r="M9" s="133"/>
    </row>
    <row r="10" spans="1:13" x14ac:dyDescent="0.2">
      <c r="A10" s="33" t="s">
        <v>81</v>
      </c>
      <c r="B10" s="28"/>
      <c r="C10" s="34"/>
      <c r="D10" s="35"/>
      <c r="E10" s="375">
        <v>1850032.53</v>
      </c>
      <c r="F10" s="57"/>
      <c r="G10" s="375">
        <v>1840</v>
      </c>
      <c r="H10" s="57"/>
      <c r="I10" s="376">
        <f>IF(E10="","",E10-G10)</f>
        <v>1848192.53</v>
      </c>
      <c r="J10" s="3"/>
      <c r="K10" s="376">
        <f>IF(E10="","",SUM(I19*'HE, Section I'!P22))</f>
        <v>882264.72199003049</v>
      </c>
      <c r="L10" s="3"/>
      <c r="M10" s="376">
        <f>IF(I10="","",I10-K10)</f>
        <v>965927.80800996954</v>
      </c>
    </row>
    <row r="11" spans="1:13" x14ac:dyDescent="0.2">
      <c r="A11" s="30" t="s">
        <v>54</v>
      </c>
      <c r="B11" s="31"/>
      <c r="C11" s="32" t="s">
        <v>34</v>
      </c>
      <c r="D11" s="58"/>
      <c r="E11" s="287"/>
      <c r="F11" s="59"/>
      <c r="G11" s="287"/>
      <c r="H11" s="59"/>
      <c r="I11" s="377"/>
      <c r="J11" s="4"/>
      <c r="K11" s="377"/>
      <c r="L11" s="4"/>
      <c r="M11" s="377"/>
    </row>
    <row r="12" spans="1:13" x14ac:dyDescent="0.2">
      <c r="A12" s="33" t="s">
        <v>31</v>
      </c>
      <c r="B12" s="35"/>
      <c r="C12" s="34"/>
      <c r="D12" s="35"/>
      <c r="E12" s="375">
        <v>164555.47</v>
      </c>
      <c r="F12" s="57"/>
      <c r="G12" s="375"/>
      <c r="H12" s="57"/>
      <c r="I12" s="376">
        <f>IF(E12="","",E12-G12)</f>
        <v>164555.47</v>
      </c>
      <c r="J12" s="3"/>
      <c r="K12" s="376">
        <f>IF(E12="","",SUM(I19*'HE, Section I'!P38))</f>
        <v>333233.96076467424</v>
      </c>
      <c r="L12" s="3"/>
      <c r="M12" s="376">
        <f>IF(I12="","",I12-K12)</f>
        <v>-168678.49076467424</v>
      </c>
    </row>
    <row r="13" spans="1:13" x14ac:dyDescent="0.2">
      <c r="A13" s="30" t="s">
        <v>82</v>
      </c>
      <c r="B13" s="31"/>
      <c r="C13" s="32" t="s">
        <v>34</v>
      </c>
      <c r="D13" s="58"/>
      <c r="E13" s="287"/>
      <c r="F13" s="59"/>
      <c r="G13" s="287"/>
      <c r="H13" s="59"/>
      <c r="I13" s="377"/>
      <c r="J13" s="4"/>
      <c r="K13" s="377"/>
      <c r="L13" s="4"/>
      <c r="M13" s="377"/>
    </row>
    <row r="14" spans="1:13" x14ac:dyDescent="0.2">
      <c r="A14" s="33" t="s">
        <v>83</v>
      </c>
      <c r="B14" s="35"/>
      <c r="C14" s="34"/>
      <c r="D14" s="35"/>
      <c r="E14" s="375">
        <v>0</v>
      </c>
      <c r="F14" s="59"/>
      <c r="G14" s="375"/>
      <c r="H14" s="57"/>
      <c r="I14" s="376">
        <f>IF(E14="","",E14-G14)</f>
        <v>0</v>
      </c>
      <c r="J14" s="3"/>
      <c r="K14" s="376">
        <f>IF(E14="","",SUM(I19*'HE, Section I'!P49))</f>
        <v>0</v>
      </c>
      <c r="L14" s="3"/>
      <c r="M14" s="376">
        <f>IF(I14="","",I14-K14)</f>
        <v>0</v>
      </c>
    </row>
    <row r="15" spans="1:13" x14ac:dyDescent="0.2">
      <c r="A15" s="30" t="s">
        <v>50</v>
      </c>
      <c r="B15" s="31"/>
      <c r="C15" s="32" t="s">
        <v>34</v>
      </c>
      <c r="D15" s="58"/>
      <c r="E15" s="287"/>
      <c r="F15" s="57"/>
      <c r="G15" s="287"/>
      <c r="H15" s="59"/>
      <c r="I15" s="377"/>
      <c r="J15" s="4"/>
      <c r="K15" s="377"/>
      <c r="L15" s="4"/>
      <c r="M15" s="377"/>
    </row>
    <row r="16" spans="1:13" x14ac:dyDescent="0.2">
      <c r="A16" s="33" t="s">
        <v>84</v>
      </c>
      <c r="B16" s="35"/>
      <c r="C16" s="34"/>
      <c r="D16" s="35"/>
      <c r="E16" s="375">
        <v>543012</v>
      </c>
      <c r="F16" s="57"/>
      <c r="G16" s="375"/>
      <c r="H16" s="57"/>
      <c r="I16" s="376">
        <f>IF(E16="","",E16-G16)</f>
        <v>543012</v>
      </c>
      <c r="J16" s="3"/>
      <c r="K16" s="376">
        <f>IF(E16="","",SUM(I19*'HE, Section I'!P70))</f>
        <v>1340261.3172452953</v>
      </c>
      <c r="L16" s="3"/>
      <c r="M16" s="376">
        <f>IF(I16="","",I16-K16)</f>
        <v>-797249.31724529527</v>
      </c>
    </row>
    <row r="17" spans="1:16" x14ac:dyDescent="0.2">
      <c r="A17" s="30" t="s">
        <v>85</v>
      </c>
      <c r="B17" s="31"/>
      <c r="C17" s="32" t="s">
        <v>34</v>
      </c>
      <c r="D17" s="58"/>
      <c r="E17" s="287"/>
      <c r="F17" s="59"/>
      <c r="G17" s="287"/>
      <c r="H17" s="59"/>
      <c r="I17" s="377"/>
      <c r="J17" s="4"/>
      <c r="K17" s="377"/>
      <c r="L17" s="4"/>
      <c r="M17" s="377"/>
    </row>
    <row r="18" spans="1:16" ht="7.15" customHeight="1" x14ac:dyDescent="0.2">
      <c r="A18" s="41"/>
      <c r="B18" s="60"/>
      <c r="C18" s="41"/>
      <c r="D18" s="59"/>
      <c r="E18" s="213"/>
      <c r="F18" s="57"/>
      <c r="G18" s="213"/>
      <c r="H18" s="59"/>
      <c r="I18" s="136"/>
      <c r="J18" s="4"/>
      <c r="K18" s="137"/>
      <c r="L18" s="4"/>
      <c r="M18" s="136"/>
    </row>
    <row r="19" spans="1:16" ht="7.15" customHeight="1" x14ac:dyDescent="0.2">
      <c r="A19" s="41"/>
      <c r="B19" s="41"/>
      <c r="C19" s="41"/>
      <c r="D19" s="41"/>
      <c r="E19" s="57"/>
      <c r="F19" s="57"/>
      <c r="G19" s="378" t="s">
        <v>86</v>
      </c>
      <c r="H19" s="57"/>
      <c r="I19" s="380">
        <f>SUM(I10:I17)</f>
        <v>2555760</v>
      </c>
      <c r="J19" s="3"/>
      <c r="K19" s="380">
        <f>SUM(K10:K17)</f>
        <v>2555760</v>
      </c>
      <c r="L19" s="3"/>
      <c r="M19" s="380">
        <f>SUM(M10:M17)</f>
        <v>0</v>
      </c>
    </row>
    <row r="20" spans="1:16" ht="12" customHeight="1" x14ac:dyDescent="0.2">
      <c r="A20" s="61"/>
      <c r="B20" s="41"/>
      <c r="C20" s="382"/>
      <c r="D20" s="383"/>
      <c r="E20" s="383"/>
      <c r="F20" s="383"/>
      <c r="G20" s="379"/>
      <c r="H20" s="57"/>
      <c r="I20" s="381"/>
      <c r="J20" s="3"/>
      <c r="K20" s="381"/>
      <c r="L20" s="3"/>
      <c r="M20" s="381"/>
    </row>
    <row r="21" spans="1:16" ht="5.0999999999999996" customHeight="1" x14ac:dyDescent="0.2">
      <c r="A21" s="51"/>
      <c r="B21" s="51"/>
      <c r="C21" s="51"/>
      <c r="D21" s="41"/>
      <c r="E21" s="52"/>
      <c r="F21" s="41"/>
      <c r="G21" s="52"/>
      <c r="H21" s="41"/>
      <c r="I21" s="52"/>
      <c r="J21" s="41"/>
      <c r="K21" s="52"/>
      <c r="L21" s="41"/>
      <c r="M21" s="52"/>
    </row>
    <row r="22" spans="1:16" x14ac:dyDescent="0.2">
      <c r="A22" s="384"/>
      <c r="B22" s="385"/>
      <c r="C22" s="385"/>
      <c r="D22" s="385"/>
      <c r="E22" s="385"/>
      <c r="F22" s="41"/>
      <c r="G22" s="52"/>
      <c r="H22" s="41"/>
      <c r="I22" s="62"/>
      <c r="J22" s="41"/>
      <c r="K22" s="63" t="s">
        <v>87</v>
      </c>
      <c r="L22" s="41"/>
      <c r="M22" s="64" t="s">
        <v>88</v>
      </c>
    </row>
    <row r="23" spans="1:16" ht="18" customHeight="1" x14ac:dyDescent="0.2">
      <c r="A23" s="20" t="s">
        <v>89</v>
      </c>
      <c r="B23" s="50"/>
      <c r="C23" s="50"/>
      <c r="D23" s="41"/>
      <c r="E23" s="52"/>
      <c r="F23" s="41"/>
      <c r="G23" s="52"/>
      <c r="H23" s="41"/>
      <c r="I23" s="52"/>
      <c r="J23" s="41"/>
      <c r="K23" s="52"/>
      <c r="L23" s="41"/>
      <c r="M23" s="52"/>
      <c r="P23" s="138"/>
    </row>
    <row r="24" spans="1:16" ht="15" thickBot="1" x14ac:dyDescent="0.25">
      <c r="A24" s="368" t="s">
        <v>9</v>
      </c>
      <c r="B24" s="369"/>
      <c r="C24" s="370"/>
      <c r="D24" s="25"/>
      <c r="E24" s="53" t="s">
        <v>10</v>
      </c>
      <c r="F24" s="25"/>
      <c r="G24" s="53" t="s">
        <v>11</v>
      </c>
      <c r="H24" s="25"/>
      <c r="I24" s="53" t="s">
        <v>12</v>
      </c>
      <c r="J24" s="25"/>
      <c r="K24" s="53" t="s">
        <v>13</v>
      </c>
      <c r="L24" s="54"/>
      <c r="M24" s="53" t="s">
        <v>74</v>
      </c>
    </row>
    <row r="25" spans="1:16" ht="11.25" customHeight="1" thickTop="1" x14ac:dyDescent="0.2">
      <c r="A25" s="252" t="s">
        <v>75</v>
      </c>
      <c r="B25" s="265"/>
      <c r="C25" s="371"/>
      <c r="D25" s="25"/>
      <c r="E25" s="261" t="s">
        <v>90</v>
      </c>
      <c r="F25" s="23" t="s">
        <v>16</v>
      </c>
      <c r="G25" s="372" t="s">
        <v>77</v>
      </c>
      <c r="H25" s="23" t="s">
        <v>18</v>
      </c>
      <c r="I25" s="372" t="s">
        <v>78</v>
      </c>
      <c r="J25" s="23" t="s">
        <v>16</v>
      </c>
      <c r="K25" s="372" t="s">
        <v>79</v>
      </c>
      <c r="L25" s="55" t="s">
        <v>18</v>
      </c>
      <c r="M25" s="372" t="s">
        <v>80</v>
      </c>
      <c r="P25" s="138"/>
    </row>
    <row r="26" spans="1:16" ht="10.5" customHeight="1" x14ac:dyDescent="0.2">
      <c r="A26" s="255"/>
      <c r="B26" s="256"/>
      <c r="C26" s="257"/>
      <c r="D26" s="25"/>
      <c r="E26" s="262"/>
      <c r="F26" s="23"/>
      <c r="G26" s="373"/>
      <c r="H26" s="23"/>
      <c r="I26" s="373"/>
      <c r="J26" s="23"/>
      <c r="K26" s="373"/>
      <c r="L26" s="55"/>
      <c r="M26" s="373"/>
    </row>
    <row r="27" spans="1:16" ht="10.5" customHeight="1" thickBot="1" x14ac:dyDescent="0.25">
      <c r="A27" s="258"/>
      <c r="B27" s="259"/>
      <c r="C27" s="260"/>
      <c r="D27" s="25"/>
      <c r="E27" s="263"/>
      <c r="F27" s="25"/>
      <c r="G27" s="374"/>
      <c r="H27" s="25"/>
      <c r="I27" s="374"/>
      <c r="J27" s="25"/>
      <c r="K27" s="374"/>
      <c r="L27" s="56"/>
      <c r="M27" s="374"/>
    </row>
    <row r="28" spans="1:16" s="139" customFormat="1" ht="6.75" customHeight="1" thickTop="1" x14ac:dyDescent="0.2">
      <c r="A28" s="65"/>
      <c r="B28" s="65"/>
      <c r="C28" s="65"/>
      <c r="D28" s="66"/>
      <c r="E28" s="65"/>
      <c r="F28" s="66"/>
      <c r="G28" s="65"/>
      <c r="H28" s="66"/>
      <c r="I28" s="65"/>
      <c r="J28" s="66"/>
      <c r="K28" s="65"/>
      <c r="L28" s="54"/>
      <c r="M28" s="65"/>
    </row>
    <row r="29" spans="1:16" x14ac:dyDescent="0.2">
      <c r="A29" s="33" t="s">
        <v>81</v>
      </c>
      <c r="B29" s="67"/>
      <c r="C29" s="29"/>
      <c r="D29" s="41"/>
      <c r="E29" s="375">
        <v>10520000</v>
      </c>
      <c r="F29" s="57"/>
      <c r="G29" s="375">
        <v>1080</v>
      </c>
      <c r="H29" s="57"/>
      <c r="I29" s="376">
        <f>IF(E29="","",E29-G29)</f>
        <v>10518920</v>
      </c>
      <c r="J29" s="3"/>
      <c r="K29" s="376">
        <f>IF(E29="","",SUM(I38*'HE, Section I'!P22))</f>
        <v>4918211.3357637739</v>
      </c>
      <c r="L29" s="3"/>
      <c r="M29" s="376">
        <f>IF(I29="","",I29-K29)</f>
        <v>5600708.6642362261</v>
      </c>
    </row>
    <row r="30" spans="1:16" x14ac:dyDescent="0.2">
      <c r="A30" s="30" t="s">
        <v>54</v>
      </c>
      <c r="B30" s="68"/>
      <c r="C30" s="32" t="s">
        <v>34</v>
      </c>
      <c r="D30" s="59"/>
      <c r="E30" s="287"/>
      <c r="F30" s="59"/>
      <c r="G30" s="287"/>
      <c r="H30" s="59"/>
      <c r="I30" s="377"/>
      <c r="J30" s="4"/>
      <c r="K30" s="377"/>
      <c r="L30" s="4"/>
      <c r="M30" s="377"/>
    </row>
    <row r="31" spans="1:16" x14ac:dyDescent="0.2">
      <c r="A31" s="33" t="s">
        <v>31</v>
      </c>
      <c r="B31" s="35"/>
      <c r="C31" s="34"/>
      <c r="D31" s="41"/>
      <c r="E31" s="375">
        <v>603141.30000000005</v>
      </c>
      <c r="F31" s="57"/>
      <c r="G31" s="375"/>
      <c r="H31" s="57"/>
      <c r="I31" s="376">
        <f>IF(E31="","",E31-G31)</f>
        <v>603141.30000000005</v>
      </c>
      <c r="J31" s="3"/>
      <c r="K31" s="376">
        <f>IF(E31="","",SUM(I38*'HE, Section I'!P38))</f>
        <v>1857622.7774330084</v>
      </c>
      <c r="L31" s="3"/>
      <c r="M31" s="376">
        <f>IF(I31="","",I31-K31)</f>
        <v>-1254481.4774330084</v>
      </c>
    </row>
    <row r="32" spans="1:16" x14ac:dyDescent="0.2">
      <c r="A32" s="30" t="s">
        <v>82</v>
      </c>
      <c r="B32" s="31"/>
      <c r="C32" s="32" t="s">
        <v>34</v>
      </c>
      <c r="D32" s="59"/>
      <c r="E32" s="287"/>
      <c r="F32" s="59"/>
      <c r="G32" s="287"/>
      <c r="H32" s="59"/>
      <c r="I32" s="377"/>
      <c r="J32" s="4"/>
      <c r="K32" s="377"/>
      <c r="L32" s="4"/>
      <c r="M32" s="377"/>
    </row>
    <row r="33" spans="1:13" x14ac:dyDescent="0.2">
      <c r="A33" s="33" t="s">
        <v>83</v>
      </c>
      <c r="B33" s="35"/>
      <c r="C33" s="34"/>
      <c r="D33" s="41"/>
      <c r="E33" s="375">
        <v>0</v>
      </c>
      <c r="F33" s="57"/>
      <c r="G33" s="375"/>
      <c r="H33" s="57"/>
      <c r="I33" s="376">
        <f>IF(E33="","",E33-G33)</f>
        <v>0</v>
      </c>
      <c r="J33" s="3"/>
      <c r="K33" s="376">
        <f>IF(E33="","",SUM(I38*'HE, Section I'!P49))</f>
        <v>0</v>
      </c>
      <c r="L33" s="3"/>
      <c r="M33" s="376">
        <f>IF(I33="","",I33-K33)</f>
        <v>0</v>
      </c>
    </row>
    <row r="34" spans="1:13" x14ac:dyDescent="0.2">
      <c r="A34" s="30" t="s">
        <v>36</v>
      </c>
      <c r="B34" s="31"/>
      <c r="C34" s="32" t="s">
        <v>34</v>
      </c>
      <c r="D34" s="59"/>
      <c r="E34" s="287"/>
      <c r="F34" s="59"/>
      <c r="G34" s="287"/>
      <c r="H34" s="59"/>
      <c r="I34" s="377"/>
      <c r="J34" s="4"/>
      <c r="K34" s="377"/>
      <c r="L34" s="4"/>
      <c r="M34" s="377"/>
    </row>
    <row r="35" spans="1:13" x14ac:dyDescent="0.2">
      <c r="A35" s="33" t="s">
        <v>84</v>
      </c>
      <c r="B35" s="35"/>
      <c r="C35" s="34"/>
      <c r="D35" s="41"/>
      <c r="E35" s="375">
        <v>3125100</v>
      </c>
      <c r="F35" s="59"/>
      <c r="G35" s="375"/>
      <c r="H35" s="57"/>
      <c r="I35" s="376">
        <f>IF(E35="","",E35-G35)</f>
        <v>3125100</v>
      </c>
      <c r="J35" s="3"/>
      <c r="K35" s="376">
        <f>IF(E35="","",SUM(I38*'HE, Section I'!P70))</f>
        <v>7471327.186803218</v>
      </c>
      <c r="L35" s="3"/>
      <c r="M35" s="376">
        <f>IF(I35="","",I35-K35)</f>
        <v>-4346227.186803218</v>
      </c>
    </row>
    <row r="36" spans="1:13" x14ac:dyDescent="0.2">
      <c r="A36" s="30" t="s">
        <v>91</v>
      </c>
      <c r="B36" s="69"/>
      <c r="C36" s="32" t="s">
        <v>34</v>
      </c>
      <c r="D36" s="59"/>
      <c r="E36" s="287"/>
      <c r="F36" s="57"/>
      <c r="G36" s="287"/>
      <c r="H36" s="59"/>
      <c r="I36" s="377"/>
      <c r="J36" s="4"/>
      <c r="K36" s="377"/>
      <c r="L36" s="4"/>
      <c r="M36" s="377"/>
    </row>
    <row r="37" spans="1:13" ht="7.15" customHeight="1" x14ac:dyDescent="0.2">
      <c r="A37" s="41"/>
      <c r="B37" s="60"/>
      <c r="C37" s="41"/>
      <c r="D37" s="59"/>
      <c r="E37" s="213"/>
      <c r="F37" s="57"/>
      <c r="G37" s="213"/>
      <c r="H37" s="59"/>
      <c r="I37" s="136"/>
      <c r="J37" s="4"/>
      <c r="K37" s="137"/>
      <c r="L37" s="4"/>
      <c r="M37" s="136"/>
    </row>
    <row r="38" spans="1:13" ht="7.15" customHeight="1" x14ac:dyDescent="0.2">
      <c r="A38" s="41"/>
      <c r="B38" s="41"/>
      <c r="C38" s="41"/>
      <c r="D38" s="41"/>
      <c r="E38" s="57"/>
      <c r="F38" s="57"/>
      <c r="G38" s="378" t="s">
        <v>86</v>
      </c>
      <c r="H38" s="57"/>
      <c r="I38" s="380">
        <f>SUM(I29:I36)</f>
        <v>14247161.300000001</v>
      </c>
      <c r="J38" s="3"/>
      <c r="K38" s="380">
        <f>SUM(K29:K36)</f>
        <v>14247161.300000001</v>
      </c>
      <c r="L38" s="3"/>
      <c r="M38" s="380">
        <f>SUM(M29:M36)</f>
        <v>0</v>
      </c>
    </row>
    <row r="39" spans="1:13" ht="12" customHeight="1" x14ac:dyDescent="0.2">
      <c r="A39" s="61"/>
      <c r="B39" s="41"/>
      <c r="C39" s="382"/>
      <c r="D39" s="383"/>
      <c r="E39" s="383"/>
      <c r="F39" s="383"/>
      <c r="G39" s="379"/>
      <c r="H39" s="57"/>
      <c r="I39" s="381"/>
      <c r="J39" s="3"/>
      <c r="K39" s="381"/>
      <c r="L39" s="3"/>
      <c r="M39" s="381"/>
    </row>
    <row r="40" spans="1:13" ht="5.0999999999999996" customHeight="1" x14ac:dyDescent="0.2">
      <c r="A40" s="51"/>
      <c r="B40" s="51"/>
      <c r="C40" s="51"/>
      <c r="D40" s="41"/>
      <c r="E40" s="52"/>
      <c r="F40" s="41"/>
      <c r="G40" s="52"/>
      <c r="H40" s="41"/>
      <c r="I40" s="52"/>
      <c r="J40" s="41"/>
      <c r="K40" s="52"/>
      <c r="L40" s="41"/>
      <c r="M40" s="52"/>
    </row>
    <row r="41" spans="1:13" x14ac:dyDescent="0.2">
      <c r="A41" s="182" t="s">
        <v>92</v>
      </c>
      <c r="B41" s="120"/>
      <c r="C41" s="120"/>
      <c r="D41" s="120"/>
      <c r="E41" s="120"/>
      <c r="F41" s="70"/>
      <c r="G41" s="71"/>
      <c r="H41" s="41"/>
      <c r="I41" s="62"/>
      <c r="J41" s="41"/>
      <c r="K41" s="63" t="s">
        <v>87</v>
      </c>
      <c r="L41" s="41"/>
      <c r="M41" s="72" t="s">
        <v>93</v>
      </c>
    </row>
    <row r="42" spans="1:13" x14ac:dyDescent="0.2">
      <c r="A42" s="121"/>
      <c r="B42" s="386" t="s">
        <v>94</v>
      </c>
      <c r="C42" s="383"/>
      <c r="D42" s="383"/>
      <c r="E42" s="383"/>
      <c r="F42" s="383"/>
      <c r="G42" s="109">
        <v>1578000</v>
      </c>
      <c r="H42" s="41"/>
      <c r="I42" s="62"/>
      <c r="J42" s="41"/>
      <c r="K42" s="63"/>
      <c r="L42" s="41"/>
      <c r="M42" s="73"/>
    </row>
    <row r="43" spans="1:13" x14ac:dyDescent="0.2">
      <c r="A43" s="121"/>
      <c r="B43" s="386" t="s">
        <v>31</v>
      </c>
      <c r="C43" s="383"/>
      <c r="D43" s="383"/>
      <c r="E43" s="383"/>
      <c r="F43" s="383"/>
      <c r="G43" s="110">
        <v>90400</v>
      </c>
      <c r="H43" s="41"/>
      <c r="I43" s="62"/>
      <c r="J43" s="41"/>
      <c r="K43" s="63"/>
      <c r="L43" s="41"/>
      <c r="M43" s="73"/>
    </row>
    <row r="44" spans="1:13" x14ac:dyDescent="0.2">
      <c r="A44" s="121"/>
      <c r="B44" s="386" t="s">
        <v>95</v>
      </c>
      <c r="C44" s="383"/>
      <c r="D44" s="383"/>
      <c r="E44" s="383"/>
      <c r="F44" s="383"/>
      <c r="G44" s="110">
        <v>0</v>
      </c>
      <c r="H44" s="41"/>
      <c r="I44" s="62"/>
      <c r="J44" s="41"/>
      <c r="K44" s="63"/>
      <c r="L44" s="41"/>
      <c r="M44" s="73"/>
    </row>
    <row r="45" spans="1:13" x14ac:dyDescent="0.2">
      <c r="A45" s="121"/>
      <c r="B45" s="386" t="s">
        <v>96</v>
      </c>
      <c r="C45" s="383"/>
      <c r="D45" s="383"/>
      <c r="E45" s="383"/>
      <c r="F45" s="383"/>
      <c r="G45" s="111">
        <v>468765</v>
      </c>
      <c r="H45" s="41"/>
      <c r="I45" s="62"/>
      <c r="J45" s="41"/>
      <c r="K45" s="63"/>
      <c r="L45" s="41"/>
      <c r="M45" s="73"/>
    </row>
    <row r="46" spans="1:13" x14ac:dyDescent="0.2">
      <c r="A46" s="122"/>
      <c r="B46" s="387" t="s">
        <v>97</v>
      </c>
      <c r="C46" s="336"/>
      <c r="D46" s="336"/>
      <c r="E46" s="336"/>
      <c r="F46" s="336"/>
      <c r="G46" s="112">
        <f>SUM(G42:G45)</f>
        <v>2137165</v>
      </c>
      <c r="H46" s="41"/>
      <c r="I46" s="62"/>
      <c r="J46" s="41"/>
      <c r="K46" s="63"/>
      <c r="L46" s="41"/>
      <c r="M46" s="73"/>
    </row>
    <row r="47" spans="1:13" ht="18" customHeight="1" x14ac:dyDescent="0.2">
      <c r="A47" s="140" t="s">
        <v>98</v>
      </c>
      <c r="B47" s="74"/>
      <c r="C47" s="74"/>
      <c r="D47" s="75"/>
      <c r="E47" s="76"/>
      <c r="F47" s="75"/>
      <c r="G47" s="76"/>
      <c r="H47" s="75"/>
      <c r="I47" s="76"/>
      <c r="J47" s="75"/>
      <c r="K47" s="76"/>
      <c r="L47" s="75"/>
      <c r="M47" s="76"/>
    </row>
    <row r="48" spans="1:13" ht="15" thickBot="1" x14ac:dyDescent="0.25">
      <c r="A48" s="368" t="s">
        <v>9</v>
      </c>
      <c r="B48" s="369"/>
      <c r="C48" s="370"/>
      <c r="D48" s="25"/>
      <c r="E48" s="53" t="s">
        <v>10</v>
      </c>
      <c r="F48" s="25"/>
      <c r="G48" s="53" t="s">
        <v>11</v>
      </c>
      <c r="H48" s="25"/>
      <c r="I48" s="53" t="s">
        <v>12</v>
      </c>
      <c r="J48" s="25"/>
      <c r="K48" s="53" t="s">
        <v>13</v>
      </c>
      <c r="L48" s="54"/>
      <c r="M48" s="53" t="s">
        <v>74</v>
      </c>
    </row>
    <row r="49" spans="1:13" ht="13.5" customHeight="1" thickTop="1" x14ac:dyDescent="0.2">
      <c r="A49" s="252" t="s">
        <v>75</v>
      </c>
      <c r="B49" s="265"/>
      <c r="C49" s="371"/>
      <c r="D49" s="25"/>
      <c r="E49" s="261" t="s">
        <v>76</v>
      </c>
      <c r="F49" s="23" t="s">
        <v>16</v>
      </c>
      <c r="G49" s="372" t="s">
        <v>77</v>
      </c>
      <c r="H49" s="23" t="s">
        <v>18</v>
      </c>
      <c r="I49" s="372" t="s">
        <v>78</v>
      </c>
      <c r="J49" s="23" t="s">
        <v>16</v>
      </c>
      <c r="K49" s="372" t="s">
        <v>79</v>
      </c>
      <c r="L49" s="55" t="s">
        <v>18</v>
      </c>
      <c r="M49" s="372" t="s">
        <v>80</v>
      </c>
    </row>
    <row r="50" spans="1:13" ht="10.5" customHeight="1" x14ac:dyDescent="0.2">
      <c r="A50" s="255"/>
      <c r="B50" s="256"/>
      <c r="C50" s="257"/>
      <c r="D50" s="25"/>
      <c r="E50" s="262"/>
      <c r="F50" s="23"/>
      <c r="G50" s="373"/>
      <c r="H50" s="23"/>
      <c r="I50" s="373"/>
      <c r="J50" s="23"/>
      <c r="K50" s="373"/>
      <c r="L50" s="55"/>
      <c r="M50" s="373"/>
    </row>
    <row r="51" spans="1:13" ht="9" customHeight="1" thickBot="1" x14ac:dyDescent="0.25">
      <c r="A51" s="258"/>
      <c r="B51" s="259"/>
      <c r="C51" s="260"/>
      <c r="D51" s="25"/>
      <c r="E51" s="263"/>
      <c r="F51" s="25"/>
      <c r="G51" s="374"/>
      <c r="H51" s="25"/>
      <c r="I51" s="374"/>
      <c r="J51" s="25"/>
      <c r="K51" s="374"/>
      <c r="L51" s="56"/>
      <c r="M51" s="374"/>
    </row>
    <row r="52" spans="1:13" s="139" customFormat="1" ht="6.75" customHeight="1" thickTop="1" x14ac:dyDescent="0.2">
      <c r="A52" s="65"/>
      <c r="B52" s="65"/>
      <c r="C52" s="65"/>
      <c r="D52" s="66"/>
      <c r="E52" s="65"/>
      <c r="F52" s="66"/>
      <c r="G52" s="65"/>
      <c r="H52" s="66"/>
      <c r="I52" s="65"/>
      <c r="J52" s="66"/>
      <c r="K52" s="65"/>
      <c r="L52" s="54"/>
      <c r="M52" s="65"/>
    </row>
    <row r="53" spans="1:13" x14ac:dyDescent="0.2">
      <c r="A53" s="33" t="s">
        <v>81</v>
      </c>
      <c r="B53" s="28"/>
      <c r="C53" s="29"/>
      <c r="D53" s="41"/>
      <c r="E53" s="375">
        <v>2310400</v>
      </c>
      <c r="F53" s="57"/>
      <c r="G53" s="375">
        <v>1066.67</v>
      </c>
      <c r="H53" s="57"/>
      <c r="I53" s="376">
        <f>IF(E53="","",E53-G53)</f>
        <v>2309333.33</v>
      </c>
      <c r="J53" s="3"/>
      <c r="K53" s="376">
        <f>IF(E53="","",SUM(I62*'HE, Section I'!P22))</f>
        <v>1041721.8847036273</v>
      </c>
      <c r="L53" s="3"/>
      <c r="M53" s="376">
        <f>IF(I53="","",I53-K53)</f>
        <v>1267611.4452963728</v>
      </c>
    </row>
    <row r="54" spans="1:13" x14ac:dyDescent="0.2">
      <c r="A54" s="30" t="s">
        <v>54</v>
      </c>
      <c r="B54" s="31"/>
      <c r="C54" s="32" t="s">
        <v>34</v>
      </c>
      <c r="D54" s="59"/>
      <c r="E54" s="287"/>
      <c r="F54" s="59"/>
      <c r="G54" s="287"/>
      <c r="H54" s="59"/>
      <c r="I54" s="377"/>
      <c r="J54" s="4"/>
      <c r="K54" s="377"/>
      <c r="L54" s="4"/>
      <c r="M54" s="377"/>
    </row>
    <row r="55" spans="1:13" x14ac:dyDescent="0.2">
      <c r="A55" s="33" t="s">
        <v>31</v>
      </c>
      <c r="B55" s="35"/>
      <c r="C55" s="34"/>
      <c r="D55" s="41"/>
      <c r="E55" s="375">
        <v>177044.99</v>
      </c>
      <c r="F55" s="57"/>
      <c r="G55" s="375"/>
      <c r="H55" s="57"/>
      <c r="I55" s="376">
        <f>IF(E55="","",E55-G55)</f>
        <v>177044.99</v>
      </c>
      <c r="J55" s="3"/>
      <c r="K55" s="376">
        <f>IF(E55="","",SUM(I62*'HE, Section I'!P38))</f>
        <v>393461.39656590926</v>
      </c>
      <c r="L55" s="3"/>
      <c r="M55" s="376">
        <f>IF(I55="","",I55-K55)</f>
        <v>-216416.40656590927</v>
      </c>
    </row>
    <row r="56" spans="1:13" x14ac:dyDescent="0.2">
      <c r="A56" s="30" t="s">
        <v>99</v>
      </c>
      <c r="B56" s="31"/>
      <c r="C56" s="32" t="s">
        <v>34</v>
      </c>
      <c r="D56" s="59"/>
      <c r="E56" s="287"/>
      <c r="F56" s="59"/>
      <c r="G56" s="287"/>
      <c r="H56" s="59"/>
      <c r="I56" s="377"/>
      <c r="J56" s="4"/>
      <c r="K56" s="377"/>
      <c r="L56" s="4"/>
      <c r="M56" s="377"/>
    </row>
    <row r="57" spans="1:13" x14ac:dyDescent="0.2">
      <c r="A57" s="33" t="s">
        <v>83</v>
      </c>
      <c r="B57" s="35"/>
      <c r="C57" s="34"/>
      <c r="D57" s="41"/>
      <c r="E57" s="375">
        <v>0</v>
      </c>
      <c r="F57" s="57"/>
      <c r="G57" s="375"/>
      <c r="H57" s="57"/>
      <c r="I57" s="376">
        <f>IF(E57="","",E57-G57)</f>
        <v>0</v>
      </c>
      <c r="J57" s="3"/>
      <c r="K57" s="376">
        <f>IF(E57="","",SUM(I62*'HE, Section I'!P49))</f>
        <v>0</v>
      </c>
      <c r="L57" s="3"/>
      <c r="M57" s="376">
        <f>IF(I57="","",I57-K57)</f>
        <v>0</v>
      </c>
    </row>
    <row r="58" spans="1:13" x14ac:dyDescent="0.2">
      <c r="A58" s="30" t="s">
        <v>50</v>
      </c>
      <c r="B58" s="31"/>
      <c r="C58" s="32" t="s">
        <v>34</v>
      </c>
      <c r="D58" s="59"/>
      <c r="E58" s="287"/>
      <c r="F58" s="59"/>
      <c r="G58" s="287"/>
      <c r="H58" s="59"/>
      <c r="I58" s="377"/>
      <c r="J58" s="4"/>
      <c r="K58" s="377"/>
      <c r="L58" s="4"/>
      <c r="M58" s="377"/>
    </row>
    <row r="59" spans="1:13" x14ac:dyDescent="0.2">
      <c r="A59" s="33" t="s">
        <v>84</v>
      </c>
      <c r="B59" s="35"/>
      <c r="C59" s="34"/>
      <c r="D59" s="41"/>
      <c r="E59" s="375">
        <v>531300</v>
      </c>
      <c r="F59" s="57"/>
      <c r="G59" s="375"/>
      <c r="H59" s="57"/>
      <c r="I59" s="376">
        <f>IF(E59="","",E59-G59)</f>
        <v>531300</v>
      </c>
      <c r="J59" s="3"/>
      <c r="K59" s="376">
        <f>IF(E59="","",SUM(I62*'HE, Section I'!P70))</f>
        <v>1582495.0387304637</v>
      </c>
      <c r="L59" s="3"/>
      <c r="M59" s="376">
        <f>IF(I59="","",I59-K59)</f>
        <v>-1051195.0387304637</v>
      </c>
    </row>
    <row r="60" spans="1:13" x14ac:dyDescent="0.2">
      <c r="A60" s="30" t="s">
        <v>100</v>
      </c>
      <c r="B60" s="31"/>
      <c r="C60" s="32" t="s">
        <v>34</v>
      </c>
      <c r="D60" s="59"/>
      <c r="E60" s="287"/>
      <c r="F60" s="59"/>
      <c r="G60" s="287"/>
      <c r="H60" s="59"/>
      <c r="I60" s="377"/>
      <c r="J60" s="4"/>
      <c r="K60" s="377"/>
      <c r="L60" s="4"/>
      <c r="M60" s="377"/>
    </row>
    <row r="61" spans="1:13" ht="7.15" customHeight="1" x14ac:dyDescent="0.2">
      <c r="A61" s="41"/>
      <c r="B61" s="60"/>
      <c r="C61" s="41"/>
      <c r="D61" s="59"/>
      <c r="E61" s="213"/>
      <c r="F61" s="57"/>
      <c r="G61" s="213"/>
      <c r="H61" s="59"/>
      <c r="I61" s="136"/>
      <c r="J61" s="4"/>
      <c r="K61" s="137"/>
      <c r="L61" s="4"/>
      <c r="M61" s="136"/>
    </row>
    <row r="62" spans="1:13" ht="7.15" customHeight="1" x14ac:dyDescent="0.2">
      <c r="A62" s="41"/>
      <c r="B62" s="41"/>
      <c r="C62" s="41"/>
      <c r="D62" s="41"/>
      <c r="E62" s="57"/>
      <c r="F62" s="57"/>
      <c r="G62" s="378" t="s">
        <v>86</v>
      </c>
      <c r="H62" s="57"/>
      <c r="I62" s="380">
        <f>SUM(I53:I60)</f>
        <v>3017678.3200000003</v>
      </c>
      <c r="J62" s="3"/>
      <c r="K62" s="380">
        <f>SUM(K53:K60)</f>
        <v>3017678.3200000003</v>
      </c>
      <c r="L62" s="3"/>
      <c r="M62" s="380">
        <f>SUM(M53:M60)</f>
        <v>0</v>
      </c>
    </row>
    <row r="63" spans="1:13" ht="12" customHeight="1" x14ac:dyDescent="0.2">
      <c r="A63" s="61"/>
      <c r="B63" s="41"/>
      <c r="C63" s="382"/>
      <c r="D63" s="383"/>
      <c r="E63" s="383"/>
      <c r="F63" s="383"/>
      <c r="G63" s="378"/>
      <c r="H63" s="57"/>
      <c r="I63" s="381"/>
      <c r="J63" s="3"/>
      <c r="K63" s="381"/>
      <c r="L63" s="3"/>
      <c r="M63" s="381"/>
    </row>
    <row r="64" spans="1:13" ht="5.0999999999999996" customHeight="1" x14ac:dyDescent="0.2">
      <c r="A64" s="51"/>
      <c r="B64" s="51"/>
      <c r="C64" s="51"/>
      <c r="D64" s="41"/>
      <c r="E64" s="52"/>
      <c r="F64" s="41"/>
      <c r="G64" s="52"/>
      <c r="H64" s="41"/>
      <c r="I64" s="52"/>
      <c r="J64" s="41"/>
      <c r="K64" s="52"/>
      <c r="L64" s="41"/>
      <c r="M64" s="52"/>
    </row>
    <row r="65" spans="1:13" ht="12" customHeight="1" x14ac:dyDescent="0.2">
      <c r="A65" s="384"/>
      <c r="B65" s="385"/>
      <c r="C65" s="385"/>
      <c r="D65" s="385"/>
      <c r="E65" s="385"/>
      <c r="F65" s="41"/>
      <c r="G65" s="52"/>
      <c r="H65" s="41"/>
      <c r="I65" s="62"/>
      <c r="J65" s="41"/>
      <c r="K65" s="63" t="s">
        <v>87</v>
      </c>
      <c r="L65" s="41"/>
      <c r="M65" s="64" t="s">
        <v>101</v>
      </c>
    </row>
    <row r="66" spans="1:13" ht="14.1" customHeight="1" x14ac:dyDescent="0.2">
      <c r="A66" s="20" t="s">
        <v>102</v>
      </c>
      <c r="B66" s="50"/>
      <c r="C66" s="50"/>
      <c r="D66" s="41"/>
      <c r="E66" s="57"/>
      <c r="F66" s="41"/>
      <c r="G66" s="57"/>
      <c r="H66" s="41"/>
      <c r="I66" s="57"/>
      <c r="J66" s="41"/>
      <c r="K66" s="57"/>
      <c r="L66" s="41"/>
      <c r="M66" s="57"/>
    </row>
    <row r="67" spans="1:13" ht="15" thickBot="1" x14ac:dyDescent="0.25">
      <c r="A67" s="368" t="s">
        <v>9</v>
      </c>
      <c r="B67" s="369"/>
      <c r="C67" s="370"/>
      <c r="D67" s="25"/>
      <c r="E67" s="53" t="s">
        <v>10</v>
      </c>
      <c r="F67" s="25"/>
      <c r="G67" s="53" t="s">
        <v>11</v>
      </c>
      <c r="H67" s="25"/>
      <c r="I67" s="53" t="s">
        <v>12</v>
      </c>
      <c r="J67" s="25"/>
      <c r="K67" s="53" t="s">
        <v>13</v>
      </c>
      <c r="L67" s="54"/>
      <c r="M67" s="53" t="s">
        <v>74</v>
      </c>
    </row>
    <row r="68" spans="1:13" ht="12" customHeight="1" thickTop="1" x14ac:dyDescent="0.2">
      <c r="A68" s="252" t="s">
        <v>75</v>
      </c>
      <c r="B68" s="265"/>
      <c r="C68" s="371"/>
      <c r="D68" s="25"/>
      <c r="E68" s="261" t="s">
        <v>76</v>
      </c>
      <c r="F68" s="23" t="s">
        <v>16</v>
      </c>
      <c r="G68" s="372" t="s">
        <v>77</v>
      </c>
      <c r="H68" s="23" t="s">
        <v>18</v>
      </c>
      <c r="I68" s="372" t="s">
        <v>78</v>
      </c>
      <c r="J68" s="23" t="s">
        <v>16</v>
      </c>
      <c r="K68" s="372" t="s">
        <v>79</v>
      </c>
      <c r="L68" s="55" t="s">
        <v>18</v>
      </c>
      <c r="M68" s="372" t="s">
        <v>80</v>
      </c>
    </row>
    <row r="69" spans="1:13" ht="9" customHeight="1" x14ac:dyDescent="0.2">
      <c r="A69" s="255"/>
      <c r="B69" s="256"/>
      <c r="C69" s="257"/>
      <c r="D69" s="25"/>
      <c r="E69" s="262"/>
      <c r="F69" s="23"/>
      <c r="G69" s="373"/>
      <c r="H69" s="23"/>
      <c r="I69" s="373"/>
      <c r="J69" s="23"/>
      <c r="K69" s="373"/>
      <c r="L69" s="55"/>
      <c r="M69" s="373"/>
    </row>
    <row r="70" spans="1:13" ht="9.75" customHeight="1" thickBot="1" x14ac:dyDescent="0.25">
      <c r="A70" s="258"/>
      <c r="B70" s="259"/>
      <c r="C70" s="260"/>
      <c r="D70" s="25"/>
      <c r="E70" s="263"/>
      <c r="F70" s="25"/>
      <c r="G70" s="374"/>
      <c r="H70" s="25"/>
      <c r="I70" s="374"/>
      <c r="J70" s="25"/>
      <c r="K70" s="374"/>
      <c r="L70" s="56"/>
      <c r="M70" s="374"/>
    </row>
    <row r="71" spans="1:13" s="139" customFormat="1" ht="6.75" customHeight="1" thickTop="1" x14ac:dyDescent="0.2">
      <c r="A71" s="65"/>
      <c r="B71" s="65"/>
      <c r="C71" s="65"/>
      <c r="D71" s="66"/>
      <c r="E71" s="65"/>
      <c r="F71" s="66"/>
      <c r="G71" s="65"/>
      <c r="H71" s="66"/>
      <c r="I71" s="65"/>
      <c r="J71" s="66"/>
      <c r="K71" s="65"/>
      <c r="L71" s="54"/>
      <c r="M71" s="65"/>
    </row>
    <row r="72" spans="1:13" x14ac:dyDescent="0.2">
      <c r="A72" s="33" t="s">
        <v>81</v>
      </c>
      <c r="B72" s="28"/>
      <c r="C72" s="29"/>
      <c r="D72" s="41"/>
      <c r="E72" s="375">
        <v>2581200</v>
      </c>
      <c r="F72" s="57"/>
      <c r="G72" s="375">
        <v>13.33</v>
      </c>
      <c r="H72" s="57"/>
      <c r="I72" s="376">
        <f>IF(E72="","",E72-G72)</f>
        <v>2581186.67</v>
      </c>
      <c r="J72" s="3"/>
      <c r="K72" s="376">
        <f>IF(E72="","",SUM(I81*'HE, Section I'!P22))</f>
        <v>1176942.1160688272</v>
      </c>
      <c r="L72" s="3"/>
      <c r="M72" s="376">
        <f>IF(I72="","",I72-K72)</f>
        <v>1404244.5539311727</v>
      </c>
    </row>
    <row r="73" spans="1:13" x14ac:dyDescent="0.2">
      <c r="A73" s="30" t="s">
        <v>54</v>
      </c>
      <c r="B73" s="31"/>
      <c r="C73" s="32" t="s">
        <v>34</v>
      </c>
      <c r="D73" s="59"/>
      <c r="E73" s="287"/>
      <c r="F73" s="59"/>
      <c r="G73" s="287"/>
      <c r="H73" s="59"/>
      <c r="I73" s="377"/>
      <c r="J73" s="4"/>
      <c r="K73" s="377"/>
      <c r="L73" s="4"/>
      <c r="M73" s="377"/>
    </row>
    <row r="74" spans="1:13" x14ac:dyDescent="0.2">
      <c r="A74" s="33" t="s">
        <v>31</v>
      </c>
      <c r="B74" s="35"/>
      <c r="C74" s="34"/>
      <c r="D74" s="41"/>
      <c r="E74" s="375">
        <v>130900</v>
      </c>
      <c r="F74" s="57"/>
      <c r="G74" s="375"/>
      <c r="H74" s="57"/>
      <c r="I74" s="376">
        <f>IF(E74="","",E74-G74)</f>
        <v>130900</v>
      </c>
      <c r="J74" s="3"/>
      <c r="K74" s="376">
        <f>IF(E74="","",SUM(I81*'HE, Section I'!P38))</f>
        <v>444534.47265094664</v>
      </c>
      <c r="L74" s="3"/>
      <c r="M74" s="376">
        <f>IF(I74="","",I74-K74)</f>
        <v>-313634.47265094664</v>
      </c>
    </row>
    <row r="75" spans="1:13" x14ac:dyDescent="0.2">
      <c r="A75" s="30" t="s">
        <v>99</v>
      </c>
      <c r="B75" s="31"/>
      <c r="C75" s="32" t="s">
        <v>34</v>
      </c>
      <c r="D75" s="59"/>
      <c r="E75" s="287"/>
      <c r="F75" s="59"/>
      <c r="G75" s="287"/>
      <c r="H75" s="59"/>
      <c r="I75" s="377"/>
      <c r="J75" s="4"/>
      <c r="K75" s="377"/>
      <c r="L75" s="4"/>
      <c r="M75" s="377"/>
    </row>
    <row r="76" spans="1:13" x14ac:dyDescent="0.2">
      <c r="A76" s="33" t="s">
        <v>83</v>
      </c>
      <c r="B76" s="35"/>
      <c r="C76" s="34"/>
      <c r="D76" s="41"/>
      <c r="E76" s="375">
        <v>0</v>
      </c>
      <c r="F76" s="57"/>
      <c r="G76" s="375"/>
      <c r="H76" s="57"/>
      <c r="I76" s="376">
        <f>IF(E76="","",E76-G76)</f>
        <v>0</v>
      </c>
      <c r="J76" s="3"/>
      <c r="K76" s="376">
        <f>IF(E76="","",SUM(I81*'HE, Section I'!P49))</f>
        <v>0</v>
      </c>
      <c r="L76" s="3"/>
      <c r="M76" s="376">
        <f>IF(I76="","",I76-K76)</f>
        <v>0</v>
      </c>
    </row>
    <row r="77" spans="1:13" x14ac:dyDescent="0.2">
      <c r="A77" s="30" t="s">
        <v>50</v>
      </c>
      <c r="B77" s="31"/>
      <c r="C77" s="32" t="s">
        <v>34</v>
      </c>
      <c r="D77" s="59"/>
      <c r="E77" s="287"/>
      <c r="F77" s="59"/>
      <c r="G77" s="287"/>
      <c r="H77" s="59"/>
      <c r="I77" s="377"/>
      <c r="J77" s="4"/>
      <c r="K77" s="377"/>
      <c r="L77" s="4"/>
      <c r="M77" s="377"/>
    </row>
    <row r="78" spans="1:13" x14ac:dyDescent="0.2">
      <c r="A78" s="33" t="s">
        <v>84</v>
      </c>
      <c r="B78" s="35"/>
      <c r="C78" s="34"/>
      <c r="D78" s="41"/>
      <c r="E78" s="375">
        <v>697300</v>
      </c>
      <c r="F78" s="57"/>
      <c r="G78" s="375"/>
      <c r="H78" s="57"/>
      <c r="I78" s="376">
        <f>IF(E78="","",E78-G78)</f>
        <v>697300</v>
      </c>
      <c r="J78" s="3"/>
      <c r="K78" s="376">
        <f>IF(E78="","",SUM(I81*'HE, Section I'!P70))</f>
        <v>1787910.0812802261</v>
      </c>
      <c r="L78" s="3"/>
      <c r="M78" s="376">
        <f>IF(I78="","",I78-K78)</f>
        <v>-1090610.0812802261</v>
      </c>
    </row>
    <row r="79" spans="1:13" x14ac:dyDescent="0.2">
      <c r="A79" s="30" t="s">
        <v>100</v>
      </c>
      <c r="B79" s="31"/>
      <c r="C79" s="32" t="s">
        <v>34</v>
      </c>
      <c r="D79" s="59"/>
      <c r="E79" s="287"/>
      <c r="F79" s="59"/>
      <c r="G79" s="287"/>
      <c r="H79" s="59"/>
      <c r="I79" s="377"/>
      <c r="J79" s="4"/>
      <c r="K79" s="377"/>
      <c r="L79" s="4"/>
      <c r="M79" s="377"/>
    </row>
    <row r="80" spans="1:13" ht="7.15" customHeight="1" x14ac:dyDescent="0.2">
      <c r="A80" s="41"/>
      <c r="B80" s="60"/>
      <c r="C80" s="41"/>
      <c r="D80" s="59"/>
      <c r="E80" s="213"/>
      <c r="F80" s="57"/>
      <c r="G80" s="213"/>
      <c r="H80" s="59"/>
      <c r="I80" s="213"/>
      <c r="J80" s="59"/>
      <c r="K80" s="141"/>
      <c r="L80" s="59"/>
      <c r="M80" s="213"/>
    </row>
    <row r="81" spans="1:13" ht="7.15" customHeight="1" x14ac:dyDescent="0.2">
      <c r="A81" s="61"/>
      <c r="B81" s="41"/>
      <c r="C81" s="41"/>
      <c r="D81" s="41"/>
      <c r="E81" s="57"/>
      <c r="F81" s="57"/>
      <c r="G81" s="378" t="s">
        <v>86</v>
      </c>
      <c r="H81" s="57"/>
      <c r="I81" s="380">
        <f>SUM(I72:I79)</f>
        <v>3409386.67</v>
      </c>
      <c r="J81" s="3"/>
      <c r="K81" s="380">
        <f>SUM(K72:K79)</f>
        <v>3409386.67</v>
      </c>
      <c r="L81" s="3"/>
      <c r="M81" s="380">
        <f>SUM(M72:M79)</f>
        <v>0</v>
      </c>
    </row>
    <row r="82" spans="1:13" x14ac:dyDescent="0.2">
      <c r="A82" s="179" t="s">
        <v>64</v>
      </c>
      <c r="B82" s="41"/>
      <c r="C82" s="382"/>
      <c r="D82" s="383"/>
      <c r="E82" s="383"/>
      <c r="F82" s="383"/>
      <c r="G82" s="389"/>
      <c r="H82" s="57"/>
      <c r="I82" s="381"/>
      <c r="J82" s="3"/>
      <c r="K82" s="381"/>
      <c r="L82" s="3"/>
      <c r="M82" s="381"/>
    </row>
    <row r="83" spans="1:13" x14ac:dyDescent="0.2">
      <c r="A83" s="180" t="s">
        <v>103</v>
      </c>
      <c r="B83" s="78"/>
      <c r="C83" s="78"/>
      <c r="D83" s="78"/>
      <c r="E83" s="78"/>
      <c r="F83" s="41"/>
      <c r="G83" s="57"/>
      <c r="H83" s="41"/>
      <c r="I83" s="212"/>
      <c r="J83" s="41"/>
      <c r="K83" s="124" t="s">
        <v>87</v>
      </c>
      <c r="L83" s="41"/>
      <c r="M83" s="64" t="s">
        <v>104</v>
      </c>
    </row>
    <row r="84" spans="1:13" x14ac:dyDescent="0.2">
      <c r="A84" s="181" t="s">
        <v>105</v>
      </c>
      <c r="B84" s="41"/>
      <c r="C84" s="41"/>
      <c r="D84" s="41"/>
      <c r="E84" s="41"/>
      <c r="F84" s="41"/>
      <c r="G84" s="57"/>
      <c r="H84" s="41"/>
      <c r="I84" s="212"/>
      <c r="J84" s="41"/>
      <c r="K84" s="125"/>
      <c r="L84" s="41"/>
      <c r="M84" s="57"/>
    </row>
    <row r="85" spans="1:13" x14ac:dyDescent="0.2">
      <c r="A85" s="181" t="s">
        <v>106</v>
      </c>
      <c r="B85" s="41"/>
      <c r="C85" s="41"/>
      <c r="D85" s="41"/>
      <c r="E85" s="41"/>
      <c r="F85" s="41"/>
      <c r="G85" s="57"/>
      <c r="H85" s="41"/>
      <c r="I85" s="212"/>
      <c r="J85" s="41"/>
      <c r="K85" s="125"/>
      <c r="L85" s="41"/>
      <c r="M85" s="57"/>
    </row>
    <row r="86" spans="1:13" s="146" customFormat="1" x14ac:dyDescent="0.2">
      <c r="A86" s="220" t="s">
        <v>133</v>
      </c>
      <c r="B86" s="221"/>
      <c r="C86" s="221"/>
      <c r="D86" s="222"/>
      <c r="E86" s="223"/>
      <c r="F86" s="222"/>
      <c r="G86" s="222"/>
      <c r="H86" s="222"/>
      <c r="I86" s="222"/>
      <c r="J86" s="222"/>
      <c r="K86" s="222"/>
      <c r="L86" s="223"/>
      <c r="M86" s="222"/>
    </row>
    <row r="87" spans="1:13" x14ac:dyDescent="0.2">
      <c r="A87" s="38" t="s">
        <v>107</v>
      </c>
      <c r="B87" s="38"/>
      <c r="C87" s="38"/>
      <c r="D87" s="35"/>
      <c r="E87" s="123"/>
      <c r="F87" s="35"/>
      <c r="G87" s="35"/>
      <c r="H87" s="35"/>
      <c r="I87" s="35"/>
      <c r="J87" s="35"/>
      <c r="K87" s="35"/>
      <c r="L87" s="123"/>
      <c r="M87" s="35"/>
    </row>
    <row r="88" spans="1:13" ht="13.9" hidden="1" customHeight="1" x14ac:dyDescent="0.2">
      <c r="A88" s="35"/>
      <c r="B88" s="35"/>
      <c r="C88" s="35"/>
      <c r="D88" s="35"/>
      <c r="E88" s="123"/>
      <c r="F88" s="35"/>
      <c r="G88" s="35"/>
      <c r="H88" s="35"/>
      <c r="I88" s="35"/>
      <c r="J88" s="35"/>
      <c r="K88" s="35"/>
      <c r="L88" s="123"/>
      <c r="M88" s="35"/>
    </row>
    <row r="89" spans="1:13" ht="25.15" customHeight="1" x14ac:dyDescent="0.2">
      <c r="A89" s="388"/>
      <c r="B89" s="336"/>
      <c r="C89" s="336"/>
      <c r="D89" s="336"/>
      <c r="E89" s="336"/>
      <c r="F89" s="336"/>
      <c r="G89" s="336"/>
      <c r="H89" s="41"/>
      <c r="I89" s="79"/>
      <c r="J89" s="41"/>
      <c r="K89" s="41"/>
      <c r="L89" s="57"/>
      <c r="M89" s="41"/>
    </row>
    <row r="90" spans="1:13" x14ac:dyDescent="0.2">
      <c r="A90" s="128" t="s">
        <v>108</v>
      </c>
      <c r="B90" s="128"/>
      <c r="C90" s="128"/>
      <c r="D90" s="128"/>
      <c r="E90" s="128"/>
      <c r="F90" s="128"/>
      <c r="G90" s="128"/>
      <c r="H90" s="35"/>
      <c r="I90" s="129" t="s">
        <v>109</v>
      </c>
      <c r="J90" s="41"/>
      <c r="K90" s="41"/>
      <c r="L90" s="57"/>
      <c r="M90" s="41"/>
    </row>
    <row r="91" spans="1:13" x14ac:dyDescent="0.2">
      <c r="A91" s="126"/>
      <c r="B91" s="126"/>
      <c r="C91" s="126"/>
      <c r="D91" s="126"/>
      <c r="E91" s="127"/>
      <c r="F91" s="126"/>
      <c r="G91" s="126"/>
      <c r="H91" s="41"/>
      <c r="I91" s="41"/>
      <c r="J91" s="41"/>
      <c r="K91" s="41"/>
      <c r="L91" s="57"/>
      <c r="M91" s="41"/>
    </row>
    <row r="92" spans="1:13" x14ac:dyDescent="0.2">
      <c r="A92" s="128" t="s">
        <v>110</v>
      </c>
      <c r="B92" s="128"/>
      <c r="C92" s="128"/>
      <c r="D92" s="128"/>
      <c r="E92" s="128"/>
      <c r="F92" s="128"/>
      <c r="G92" s="128"/>
      <c r="H92" s="41"/>
      <c r="I92" s="41"/>
      <c r="J92" s="41"/>
      <c r="K92" s="41"/>
      <c r="L92" s="57"/>
      <c r="M92" s="41"/>
    </row>
    <row r="93" spans="1:13" hidden="1" x14ac:dyDescent="0.2">
      <c r="A93" s="77"/>
      <c r="B93" s="77"/>
      <c r="C93" s="77"/>
      <c r="D93" s="78"/>
      <c r="E93" s="80"/>
      <c r="F93" s="78"/>
      <c r="G93" s="77"/>
      <c r="H93" s="77"/>
      <c r="I93" s="77"/>
      <c r="J93" s="77"/>
      <c r="K93" s="77"/>
      <c r="L93" s="80"/>
      <c r="M93" s="77"/>
    </row>
    <row r="94" spans="1:13" hidden="1" x14ac:dyDescent="0.2">
      <c r="D94" s="132"/>
      <c r="F94" s="132"/>
    </row>
    <row r="95" spans="1:13" hidden="1" x14ac:dyDescent="0.2">
      <c r="D95" s="132"/>
      <c r="F95" s="132"/>
    </row>
    <row r="96" spans="1:13" hidden="1" x14ac:dyDescent="0.2">
      <c r="D96" s="132"/>
      <c r="F96" s="132"/>
    </row>
    <row r="97" spans="4:6" hidden="1" x14ac:dyDescent="0.2">
      <c r="D97" s="132"/>
      <c r="F97" s="132"/>
    </row>
    <row r="98" spans="4:6" hidden="1" x14ac:dyDescent="0.2">
      <c r="D98" s="132"/>
      <c r="F98" s="132"/>
    </row>
    <row r="99" spans="4:6" hidden="1" x14ac:dyDescent="0.2">
      <c r="D99" s="132"/>
      <c r="F99" s="132"/>
    </row>
    <row r="100" spans="4:6" hidden="1" x14ac:dyDescent="0.2">
      <c r="D100" s="132"/>
      <c r="F100" s="132"/>
    </row>
    <row r="101" spans="4:6" hidden="1" x14ac:dyDescent="0.2">
      <c r="D101" s="132"/>
      <c r="F101" s="132"/>
    </row>
    <row r="102" spans="4:6" hidden="1" x14ac:dyDescent="0.2">
      <c r="D102" s="132"/>
      <c r="F102" s="132"/>
    </row>
    <row r="103" spans="4:6" hidden="1" x14ac:dyDescent="0.2">
      <c r="D103" s="132"/>
      <c r="F103" s="132"/>
    </row>
    <row r="104" spans="4:6" hidden="1" x14ac:dyDescent="0.2">
      <c r="D104" s="132"/>
      <c r="F104" s="132"/>
    </row>
    <row r="105" spans="4:6" hidden="1" x14ac:dyDescent="0.2">
      <c r="D105" s="132"/>
      <c r="F105" s="132"/>
    </row>
    <row r="106" spans="4:6" hidden="1" x14ac:dyDescent="0.2">
      <c r="D106" s="132"/>
      <c r="F106" s="132"/>
    </row>
    <row r="107" spans="4:6" hidden="1" x14ac:dyDescent="0.2">
      <c r="D107" s="132"/>
      <c r="F107" s="132"/>
    </row>
    <row r="108" spans="4:6" hidden="1" x14ac:dyDescent="0.2">
      <c r="D108" s="132"/>
      <c r="F108" s="132"/>
    </row>
    <row r="109" spans="4:6" hidden="1" x14ac:dyDescent="0.2">
      <c r="D109" s="132"/>
      <c r="F109" s="132"/>
    </row>
    <row r="110" spans="4:6" hidden="1" x14ac:dyDescent="0.2">
      <c r="D110" s="132"/>
      <c r="F110" s="132"/>
    </row>
    <row r="111" spans="4:6" hidden="1" x14ac:dyDescent="0.2">
      <c r="D111" s="132"/>
      <c r="F111" s="132"/>
    </row>
    <row r="112" spans="4:6" hidden="1" x14ac:dyDescent="0.2">
      <c r="D112" s="132"/>
      <c r="F112" s="132"/>
    </row>
    <row r="113" spans="4:6" hidden="1" x14ac:dyDescent="0.2">
      <c r="D113" s="132"/>
      <c r="F113" s="132"/>
    </row>
    <row r="114" spans="4:6" hidden="1" x14ac:dyDescent="0.2">
      <c r="D114" s="132"/>
      <c r="F114" s="132"/>
    </row>
    <row r="115" spans="4:6" hidden="1" x14ac:dyDescent="0.2">
      <c r="D115" s="132"/>
      <c r="F115" s="132"/>
    </row>
    <row r="116" spans="4:6" hidden="1" x14ac:dyDescent="0.2">
      <c r="D116" s="132"/>
      <c r="F116" s="132"/>
    </row>
    <row r="117" spans="4:6" hidden="1" x14ac:dyDescent="0.2">
      <c r="D117" s="132"/>
      <c r="F117" s="132"/>
    </row>
    <row r="118" spans="4:6" hidden="1" x14ac:dyDescent="0.2">
      <c r="D118" s="132"/>
      <c r="F118" s="132"/>
    </row>
    <row r="119" spans="4:6" hidden="1" x14ac:dyDescent="0.2">
      <c r="D119" s="132"/>
      <c r="F119" s="132"/>
    </row>
    <row r="120" spans="4:6" hidden="1" x14ac:dyDescent="0.2">
      <c r="D120" s="132"/>
      <c r="F120" s="132"/>
    </row>
    <row r="121" spans="4:6" hidden="1" x14ac:dyDescent="0.2">
      <c r="D121" s="132"/>
      <c r="F121" s="132"/>
    </row>
    <row r="122" spans="4:6" hidden="1" x14ac:dyDescent="0.2">
      <c r="D122" s="132"/>
      <c r="F122" s="132"/>
    </row>
    <row r="123" spans="4:6" hidden="1" x14ac:dyDescent="0.2">
      <c r="D123" s="132"/>
      <c r="F123" s="132"/>
    </row>
    <row r="124" spans="4:6" hidden="1" x14ac:dyDescent="0.2">
      <c r="D124" s="132"/>
      <c r="F124" s="132"/>
    </row>
    <row r="125" spans="4:6" hidden="1" x14ac:dyDescent="0.2">
      <c r="D125" s="132"/>
      <c r="F125" s="132"/>
    </row>
    <row r="126" spans="4:6" hidden="1" x14ac:dyDescent="0.2">
      <c r="D126" s="132"/>
      <c r="F126" s="132"/>
    </row>
    <row r="127" spans="4:6" hidden="1" x14ac:dyDescent="0.2">
      <c r="D127" s="132"/>
      <c r="F127" s="132"/>
    </row>
    <row r="128" spans="4:6" hidden="1" x14ac:dyDescent="0.2">
      <c r="D128" s="132"/>
      <c r="F128" s="132"/>
    </row>
    <row r="129" spans="4:6" hidden="1" x14ac:dyDescent="0.2">
      <c r="D129" s="132"/>
      <c r="F129" s="132"/>
    </row>
    <row r="130" spans="4:6" hidden="1" x14ac:dyDescent="0.2">
      <c r="D130" s="132"/>
      <c r="F130" s="132"/>
    </row>
    <row r="131" spans="4:6" hidden="1" x14ac:dyDescent="0.2">
      <c r="D131" s="132"/>
      <c r="F131" s="132"/>
    </row>
    <row r="132" spans="4:6" hidden="1" x14ac:dyDescent="0.2">
      <c r="D132" s="132"/>
      <c r="F132" s="132"/>
    </row>
    <row r="133" spans="4:6" hidden="1" x14ac:dyDescent="0.2">
      <c r="D133" s="132"/>
      <c r="F133" s="132"/>
    </row>
    <row r="134" spans="4:6" hidden="1" x14ac:dyDescent="0.2">
      <c r="D134" s="132"/>
      <c r="F134" s="132"/>
    </row>
    <row r="135" spans="4:6" hidden="1" x14ac:dyDescent="0.2">
      <c r="D135" s="132"/>
      <c r="F135" s="132"/>
    </row>
    <row r="136" spans="4:6" hidden="1" x14ac:dyDescent="0.2">
      <c r="D136" s="132"/>
      <c r="F136" s="132"/>
    </row>
    <row r="137" spans="4:6" hidden="1" x14ac:dyDescent="0.2">
      <c r="D137" s="132"/>
      <c r="F137" s="132"/>
    </row>
    <row r="138" spans="4:6" hidden="1" x14ac:dyDescent="0.2">
      <c r="D138" s="132"/>
      <c r="F138" s="132"/>
    </row>
    <row r="139" spans="4:6" hidden="1" x14ac:dyDescent="0.2">
      <c r="D139" s="132"/>
      <c r="F139" s="132"/>
    </row>
    <row r="140" spans="4:6" hidden="1" x14ac:dyDescent="0.2">
      <c r="D140" s="132"/>
      <c r="F140" s="132"/>
    </row>
    <row r="141" spans="4:6" hidden="1" x14ac:dyDescent="0.2">
      <c r="D141" s="132"/>
      <c r="F141" s="132"/>
    </row>
    <row r="142" spans="4:6" hidden="1" x14ac:dyDescent="0.2">
      <c r="D142" s="132"/>
      <c r="F142" s="132"/>
    </row>
    <row r="143" spans="4:6" hidden="1" x14ac:dyDescent="0.2">
      <c r="D143" s="132"/>
      <c r="F143" s="132"/>
    </row>
    <row r="144" spans="4:6" hidden="1" x14ac:dyDescent="0.2">
      <c r="D144" s="132"/>
      <c r="F144" s="132"/>
    </row>
    <row r="145" spans="4:6" hidden="1" x14ac:dyDescent="0.2">
      <c r="D145" s="132"/>
      <c r="F145" s="132"/>
    </row>
    <row r="146" spans="4:6" hidden="1" x14ac:dyDescent="0.2">
      <c r="D146" s="132"/>
      <c r="F146" s="132"/>
    </row>
    <row r="147" spans="4:6" hidden="1" x14ac:dyDescent="0.2">
      <c r="D147" s="132"/>
      <c r="F147" s="132"/>
    </row>
    <row r="148" spans="4:6" hidden="1" x14ac:dyDescent="0.2">
      <c r="D148" s="132"/>
      <c r="F148" s="132"/>
    </row>
    <row r="149" spans="4:6" hidden="1" x14ac:dyDescent="0.2">
      <c r="D149" s="132"/>
      <c r="F149" s="132"/>
    </row>
    <row r="150" spans="4:6" hidden="1" x14ac:dyDescent="0.2">
      <c r="D150" s="132"/>
      <c r="F150" s="132"/>
    </row>
    <row r="151" spans="4:6" hidden="1" x14ac:dyDescent="0.2">
      <c r="D151" s="132"/>
      <c r="F151" s="132"/>
    </row>
    <row r="152" spans="4:6" hidden="1" x14ac:dyDescent="0.2">
      <c r="D152" s="132"/>
      <c r="F152" s="132"/>
    </row>
    <row r="153" spans="4:6" hidden="1" x14ac:dyDescent="0.2">
      <c r="D153" s="132"/>
      <c r="F153" s="132"/>
    </row>
    <row r="154" spans="4:6" hidden="1" x14ac:dyDescent="0.2">
      <c r="D154" s="132"/>
      <c r="F154" s="132"/>
    </row>
    <row r="155" spans="4:6" hidden="1" x14ac:dyDescent="0.2">
      <c r="D155" s="132"/>
      <c r="F155" s="132"/>
    </row>
    <row r="156" spans="4:6" hidden="1" x14ac:dyDescent="0.2">
      <c r="D156" s="132"/>
      <c r="F156" s="132"/>
    </row>
    <row r="157" spans="4:6" hidden="1" x14ac:dyDescent="0.2">
      <c r="D157" s="132"/>
      <c r="F157" s="132"/>
    </row>
    <row r="158" spans="4:6" hidden="1" x14ac:dyDescent="0.2">
      <c r="D158" s="132"/>
      <c r="F158" s="132"/>
    </row>
    <row r="159" spans="4:6" hidden="1" x14ac:dyDescent="0.2">
      <c r="D159" s="132"/>
      <c r="F159" s="132"/>
    </row>
    <row r="160" spans="4:6" hidden="1" x14ac:dyDescent="0.2">
      <c r="D160" s="132"/>
      <c r="F160" s="132"/>
    </row>
    <row r="161" spans="4:6" hidden="1" x14ac:dyDescent="0.2">
      <c r="D161" s="132"/>
      <c r="F161" s="132"/>
    </row>
    <row r="162" spans="4:6" hidden="1" x14ac:dyDescent="0.2">
      <c r="D162" s="132"/>
      <c r="F162" s="132"/>
    </row>
    <row r="163" spans="4:6" hidden="1" x14ac:dyDescent="0.2">
      <c r="D163" s="132"/>
      <c r="F163" s="132"/>
    </row>
    <row r="164" spans="4:6" hidden="1" x14ac:dyDescent="0.2">
      <c r="D164" s="132"/>
      <c r="F164" s="132"/>
    </row>
    <row r="165" spans="4:6" hidden="1" x14ac:dyDescent="0.2">
      <c r="D165" s="132"/>
      <c r="F165" s="132"/>
    </row>
    <row r="166" spans="4:6" hidden="1" x14ac:dyDescent="0.2">
      <c r="D166" s="132"/>
      <c r="F166" s="132"/>
    </row>
    <row r="167" spans="4:6" hidden="1" x14ac:dyDescent="0.2">
      <c r="D167" s="132"/>
      <c r="F167" s="132"/>
    </row>
    <row r="168" spans="4:6" hidden="1" x14ac:dyDescent="0.2">
      <c r="D168" s="132"/>
      <c r="F168" s="132"/>
    </row>
    <row r="169" spans="4:6" hidden="1" x14ac:dyDescent="0.2">
      <c r="D169" s="132"/>
      <c r="F169" s="132"/>
    </row>
    <row r="170" spans="4:6" hidden="1" x14ac:dyDescent="0.2">
      <c r="D170" s="132"/>
      <c r="F170" s="132"/>
    </row>
    <row r="171" spans="4:6" hidden="1" x14ac:dyDescent="0.2">
      <c r="D171" s="132"/>
      <c r="F171" s="132"/>
    </row>
    <row r="172" spans="4:6" hidden="1" x14ac:dyDescent="0.2">
      <c r="D172" s="132"/>
      <c r="F172" s="132"/>
    </row>
    <row r="173" spans="4:6" hidden="1" x14ac:dyDescent="0.2">
      <c r="D173" s="132"/>
      <c r="F173" s="132"/>
    </row>
    <row r="174" spans="4:6" hidden="1" x14ac:dyDescent="0.2">
      <c r="D174" s="132"/>
      <c r="F174" s="132"/>
    </row>
    <row r="175" spans="4:6" hidden="1" x14ac:dyDescent="0.2">
      <c r="D175" s="132"/>
      <c r="F175" s="132"/>
    </row>
    <row r="176" spans="4:6" hidden="1" x14ac:dyDescent="0.2">
      <c r="D176" s="132"/>
      <c r="F176" s="132"/>
    </row>
    <row r="177" spans="4:6" hidden="1" x14ac:dyDescent="0.2">
      <c r="D177" s="132"/>
      <c r="F177" s="132"/>
    </row>
    <row r="178" spans="4:6" hidden="1" x14ac:dyDescent="0.2">
      <c r="D178" s="132"/>
      <c r="F178" s="132"/>
    </row>
    <row r="179" spans="4:6" hidden="1" x14ac:dyDescent="0.2">
      <c r="D179" s="132"/>
      <c r="F179" s="132"/>
    </row>
    <row r="180" spans="4:6" hidden="1" x14ac:dyDescent="0.2">
      <c r="D180" s="132"/>
      <c r="F180" s="132"/>
    </row>
    <row r="181" spans="4:6" hidden="1" x14ac:dyDescent="0.2">
      <c r="D181" s="132"/>
      <c r="F181" s="132"/>
    </row>
    <row r="182" spans="4:6" hidden="1" x14ac:dyDescent="0.2">
      <c r="D182" s="132"/>
      <c r="F182" s="132"/>
    </row>
    <row r="183" spans="4:6" hidden="1" x14ac:dyDescent="0.2">
      <c r="D183" s="132"/>
      <c r="F183" s="132"/>
    </row>
    <row r="184" spans="4:6" hidden="1" x14ac:dyDescent="0.2">
      <c r="D184" s="132"/>
      <c r="F184" s="132"/>
    </row>
    <row r="185" spans="4:6" hidden="1" x14ac:dyDescent="0.2">
      <c r="D185" s="132"/>
      <c r="F185" s="132"/>
    </row>
    <row r="186" spans="4:6" hidden="1" x14ac:dyDescent="0.2">
      <c r="D186" s="132"/>
      <c r="F186" s="132"/>
    </row>
    <row r="187" spans="4:6" hidden="1" x14ac:dyDescent="0.2">
      <c r="D187" s="132"/>
      <c r="F187" s="132"/>
    </row>
    <row r="188" spans="4:6" hidden="1" x14ac:dyDescent="0.2">
      <c r="D188" s="132"/>
      <c r="F188" s="132"/>
    </row>
    <row r="189" spans="4:6" hidden="1" x14ac:dyDescent="0.2">
      <c r="D189" s="132"/>
      <c r="F189" s="132"/>
    </row>
    <row r="190" spans="4:6" hidden="1" x14ac:dyDescent="0.2">
      <c r="D190" s="132"/>
    </row>
    <row r="191" spans="4:6" hidden="1" x14ac:dyDescent="0.2">
      <c r="D191" s="132"/>
    </row>
    <row r="192" spans="4:6" hidden="1" x14ac:dyDescent="0.2">
      <c r="D192" s="132"/>
    </row>
    <row r="193" spans="4:4" hidden="1" x14ac:dyDescent="0.2">
      <c r="D193" s="132"/>
    </row>
    <row r="194" spans="4:4" hidden="1" x14ac:dyDescent="0.2">
      <c r="D194" s="132"/>
    </row>
    <row r="195" spans="4:4" hidden="1" x14ac:dyDescent="0.2">
      <c r="D195" s="132"/>
    </row>
    <row r="196" spans="4:4" hidden="1" x14ac:dyDescent="0.2">
      <c r="D196" s="132"/>
    </row>
    <row r="197" spans="4:4" hidden="1" x14ac:dyDescent="0.2">
      <c r="D197" s="132"/>
    </row>
    <row r="198" spans="4:4" hidden="1" x14ac:dyDescent="0.2">
      <c r="D198" s="132"/>
    </row>
    <row r="199" spans="4:4" hidden="1" x14ac:dyDescent="0.2">
      <c r="D199" s="132"/>
    </row>
    <row r="200" spans="4:4" hidden="1" x14ac:dyDescent="0.2">
      <c r="D200" s="132"/>
    </row>
    <row r="201" spans="4:4" hidden="1" x14ac:dyDescent="0.2">
      <c r="D201" s="132"/>
    </row>
    <row r="202" spans="4:4" hidden="1" x14ac:dyDescent="0.2">
      <c r="D202" s="132"/>
    </row>
    <row r="203" spans="4:4" hidden="1" x14ac:dyDescent="0.2">
      <c r="D203" s="132"/>
    </row>
    <row r="204" spans="4:4" hidden="1" x14ac:dyDescent="0.2">
      <c r="D204" s="132"/>
    </row>
    <row r="205" spans="4:4" hidden="1" x14ac:dyDescent="0.2">
      <c r="D205" s="132"/>
    </row>
    <row r="206" spans="4:4" hidden="1" x14ac:dyDescent="0.2">
      <c r="D206" s="132"/>
    </row>
    <row r="207" spans="4:4" hidden="1" x14ac:dyDescent="0.2">
      <c r="D207" s="132"/>
    </row>
    <row r="208" spans="4:4" hidden="1" x14ac:dyDescent="0.2">
      <c r="D208" s="132"/>
    </row>
    <row r="209" spans="4:4" hidden="1" x14ac:dyDescent="0.2">
      <c r="D209" s="132"/>
    </row>
    <row r="210" spans="4:4" hidden="1" x14ac:dyDescent="0.2">
      <c r="D210" s="132"/>
    </row>
    <row r="211" spans="4:4" hidden="1" x14ac:dyDescent="0.2">
      <c r="D211" s="132"/>
    </row>
    <row r="212" spans="4:4" hidden="1" x14ac:dyDescent="0.2">
      <c r="D212" s="132"/>
    </row>
    <row r="213" spans="4:4" hidden="1" x14ac:dyDescent="0.2">
      <c r="D213" s="132"/>
    </row>
    <row r="214" spans="4:4" hidden="1" x14ac:dyDescent="0.2">
      <c r="D214" s="132"/>
    </row>
    <row r="215" spans="4:4" hidden="1" x14ac:dyDescent="0.2">
      <c r="D215" s="132"/>
    </row>
    <row r="216" spans="4:4" hidden="1" x14ac:dyDescent="0.2">
      <c r="D216" s="132"/>
    </row>
    <row r="217" spans="4:4" hidden="1" x14ac:dyDescent="0.2">
      <c r="D217" s="132"/>
    </row>
    <row r="218" spans="4:4" hidden="1" x14ac:dyDescent="0.2">
      <c r="D218" s="132"/>
    </row>
    <row r="219" spans="4:4" hidden="1" x14ac:dyDescent="0.2">
      <c r="D219" s="132"/>
    </row>
    <row r="220" spans="4:4" hidden="1" x14ac:dyDescent="0.2">
      <c r="D220" s="132"/>
    </row>
    <row r="221" spans="4:4" hidden="1" x14ac:dyDescent="0.2">
      <c r="D221" s="132"/>
    </row>
    <row r="222" spans="4:4" hidden="1" x14ac:dyDescent="0.2">
      <c r="D222" s="132"/>
    </row>
    <row r="223" spans="4:4" hidden="1" x14ac:dyDescent="0.2">
      <c r="D223" s="132"/>
    </row>
    <row r="224" spans="4:4" hidden="1" x14ac:dyDescent="0.2">
      <c r="D224" s="132"/>
    </row>
    <row r="225" spans="4:4" hidden="1" x14ac:dyDescent="0.2">
      <c r="D225" s="132"/>
    </row>
    <row r="226" spans="4:4" hidden="1" x14ac:dyDescent="0.2">
      <c r="D226" s="132"/>
    </row>
    <row r="227" spans="4:4" hidden="1" x14ac:dyDescent="0.2">
      <c r="D227" s="132"/>
    </row>
    <row r="228" spans="4:4" hidden="1" x14ac:dyDescent="0.2">
      <c r="D228" s="132"/>
    </row>
    <row r="229" spans="4:4" hidden="1" x14ac:dyDescent="0.2">
      <c r="D229" s="132"/>
    </row>
    <row r="230" spans="4:4" hidden="1" x14ac:dyDescent="0.2">
      <c r="D230" s="132"/>
    </row>
    <row r="231" spans="4:4" hidden="1" x14ac:dyDescent="0.2">
      <c r="D231" s="132"/>
    </row>
    <row r="232" spans="4:4" hidden="1" x14ac:dyDescent="0.2">
      <c r="D232" s="132"/>
    </row>
    <row r="233" spans="4:4" hidden="1" x14ac:dyDescent="0.2">
      <c r="D233" s="132"/>
    </row>
    <row r="234" spans="4:4" hidden="1" x14ac:dyDescent="0.2">
      <c r="D234" s="132"/>
    </row>
    <row r="235" spans="4:4" hidden="1" x14ac:dyDescent="0.2">
      <c r="D235" s="132"/>
    </row>
    <row r="236" spans="4:4" hidden="1" x14ac:dyDescent="0.2">
      <c r="D236" s="132"/>
    </row>
    <row r="237" spans="4:4" hidden="1" x14ac:dyDescent="0.2">
      <c r="D237" s="132"/>
    </row>
    <row r="238" spans="4:4" hidden="1" x14ac:dyDescent="0.2">
      <c r="D238" s="132"/>
    </row>
    <row r="239" spans="4:4" hidden="1" x14ac:dyDescent="0.2">
      <c r="D239" s="132"/>
    </row>
    <row r="240" spans="4:4" hidden="1" x14ac:dyDescent="0.2">
      <c r="D240" s="132"/>
    </row>
    <row r="241" spans="4:4" hidden="1" x14ac:dyDescent="0.2">
      <c r="D241" s="132"/>
    </row>
    <row r="242" spans="4:4" hidden="1" x14ac:dyDescent="0.2">
      <c r="D242" s="132"/>
    </row>
    <row r="243" spans="4:4" hidden="1" x14ac:dyDescent="0.2">
      <c r="D243" s="132"/>
    </row>
    <row r="244" spans="4:4" hidden="1" x14ac:dyDescent="0.2">
      <c r="D244" s="132"/>
    </row>
    <row r="245" spans="4:4" hidden="1" x14ac:dyDescent="0.2">
      <c r="D245" s="132"/>
    </row>
    <row r="246" spans="4:4" hidden="1" x14ac:dyDescent="0.2">
      <c r="D246" s="132"/>
    </row>
    <row r="247" spans="4:4" hidden="1" x14ac:dyDescent="0.2">
      <c r="D247" s="132"/>
    </row>
    <row r="248" spans="4:4" hidden="1" x14ac:dyDescent="0.2">
      <c r="D248" s="132"/>
    </row>
    <row r="249" spans="4:4" hidden="1" x14ac:dyDescent="0.2">
      <c r="D249" s="132"/>
    </row>
    <row r="250" spans="4:4" hidden="1" x14ac:dyDescent="0.2">
      <c r="D250" s="132"/>
    </row>
    <row r="251" spans="4:4" hidden="1" x14ac:dyDescent="0.2">
      <c r="D251" s="132"/>
    </row>
    <row r="252" spans="4:4" hidden="1" x14ac:dyDescent="0.2">
      <c r="D252" s="132"/>
    </row>
    <row r="253" spans="4:4" hidden="1" x14ac:dyDescent="0.2">
      <c r="D253" s="132"/>
    </row>
    <row r="254" spans="4:4" hidden="1" x14ac:dyDescent="0.2">
      <c r="D254" s="132"/>
    </row>
    <row r="255" spans="4:4" hidden="1" x14ac:dyDescent="0.2">
      <c r="D255" s="132"/>
    </row>
    <row r="256" spans="4:4" hidden="1" x14ac:dyDescent="0.2">
      <c r="D256" s="132"/>
    </row>
    <row r="257" spans="4:4" hidden="1" x14ac:dyDescent="0.2">
      <c r="D257" s="132"/>
    </row>
    <row r="258" spans="4:4" hidden="1" x14ac:dyDescent="0.2">
      <c r="D258" s="132"/>
    </row>
    <row r="259" spans="4:4" hidden="1" x14ac:dyDescent="0.2">
      <c r="D259" s="132"/>
    </row>
    <row r="260" spans="4:4" hidden="1" x14ac:dyDescent="0.2">
      <c r="D260" s="132"/>
    </row>
    <row r="261" spans="4:4" hidden="1" x14ac:dyDescent="0.2">
      <c r="D261" s="132"/>
    </row>
    <row r="262" spans="4:4" hidden="1" x14ac:dyDescent="0.2">
      <c r="D262" s="132"/>
    </row>
    <row r="263" spans="4:4" hidden="1" x14ac:dyDescent="0.2">
      <c r="D263" s="132"/>
    </row>
    <row r="264" spans="4:4" hidden="1" x14ac:dyDescent="0.2">
      <c r="D264" s="132"/>
    </row>
    <row r="265" spans="4:4" hidden="1" x14ac:dyDescent="0.2">
      <c r="D265" s="132"/>
    </row>
    <row r="266" spans="4:4" hidden="1" x14ac:dyDescent="0.2">
      <c r="D266" s="132"/>
    </row>
    <row r="267" spans="4:4" hidden="1" x14ac:dyDescent="0.2">
      <c r="D267" s="132"/>
    </row>
    <row r="268" spans="4:4" hidden="1" x14ac:dyDescent="0.2">
      <c r="D268" s="132"/>
    </row>
    <row r="269" spans="4:4" hidden="1" x14ac:dyDescent="0.2">
      <c r="D269" s="132"/>
    </row>
    <row r="270" spans="4:4" hidden="1" x14ac:dyDescent="0.2">
      <c r="D270" s="132"/>
    </row>
    <row r="271" spans="4:4" hidden="1" x14ac:dyDescent="0.2">
      <c r="D271" s="132"/>
    </row>
    <row r="272" spans="4:4" hidden="1" x14ac:dyDescent="0.2">
      <c r="D272" s="132"/>
    </row>
    <row r="273" spans="4:4" hidden="1" x14ac:dyDescent="0.2">
      <c r="D273" s="132"/>
    </row>
    <row r="274" spans="4:4" hidden="1" x14ac:dyDescent="0.2">
      <c r="D274" s="132"/>
    </row>
    <row r="275" spans="4:4" hidden="1" x14ac:dyDescent="0.2">
      <c r="D275" s="132"/>
    </row>
    <row r="276" spans="4:4" hidden="1" x14ac:dyDescent="0.2">
      <c r="D276" s="132"/>
    </row>
    <row r="277" spans="4:4" hidden="1" x14ac:dyDescent="0.2">
      <c r="D277" s="132"/>
    </row>
    <row r="278" spans="4:4" hidden="1" x14ac:dyDescent="0.2">
      <c r="D278" s="132"/>
    </row>
    <row r="279" spans="4:4" hidden="1" x14ac:dyDescent="0.2">
      <c r="D279" s="132"/>
    </row>
    <row r="280" spans="4:4" hidden="1" x14ac:dyDescent="0.2">
      <c r="D280" s="132"/>
    </row>
    <row r="281" spans="4:4" hidden="1" x14ac:dyDescent="0.2">
      <c r="D281" s="132"/>
    </row>
    <row r="282" spans="4:4" hidden="1" x14ac:dyDescent="0.2">
      <c r="D282" s="132"/>
    </row>
    <row r="283" spans="4:4" hidden="1" x14ac:dyDescent="0.2">
      <c r="D283" s="132"/>
    </row>
    <row r="284" spans="4:4" hidden="1" x14ac:dyDescent="0.2">
      <c r="D284" s="132"/>
    </row>
    <row r="285" spans="4:4" hidden="1" x14ac:dyDescent="0.2">
      <c r="D285" s="132"/>
    </row>
    <row r="286" spans="4:4" hidden="1" x14ac:dyDescent="0.2">
      <c r="D286" s="132"/>
    </row>
    <row r="287" spans="4:4" hidden="1" x14ac:dyDescent="0.2">
      <c r="D287" s="132"/>
    </row>
    <row r="288" spans="4:4" hidden="1" x14ac:dyDescent="0.2">
      <c r="D288" s="132"/>
    </row>
    <row r="289" spans="4:4" hidden="1" x14ac:dyDescent="0.2">
      <c r="D289" s="132"/>
    </row>
    <row r="290" spans="4:4" hidden="1" x14ac:dyDescent="0.2">
      <c r="D290" s="132"/>
    </row>
    <row r="291" spans="4:4" hidden="1" x14ac:dyDescent="0.2">
      <c r="D291" s="132"/>
    </row>
    <row r="292" spans="4:4" hidden="1" x14ac:dyDescent="0.2">
      <c r="D292" s="132"/>
    </row>
    <row r="293" spans="4:4" hidden="1" x14ac:dyDescent="0.2">
      <c r="D293" s="132"/>
    </row>
    <row r="294" spans="4:4" hidden="1" x14ac:dyDescent="0.2">
      <c r="D294" s="132"/>
    </row>
    <row r="295" spans="4:4" hidden="1" x14ac:dyDescent="0.2">
      <c r="D295" s="132"/>
    </row>
    <row r="296" spans="4:4" hidden="1" x14ac:dyDescent="0.2">
      <c r="D296" s="132"/>
    </row>
    <row r="297" spans="4:4" hidden="1" x14ac:dyDescent="0.2">
      <c r="D297" s="132"/>
    </row>
    <row r="298" spans="4:4" hidden="1" x14ac:dyDescent="0.2">
      <c r="D298" s="132"/>
    </row>
    <row r="299" spans="4:4" hidden="1" x14ac:dyDescent="0.2">
      <c r="D299" s="132"/>
    </row>
    <row r="300" spans="4:4" hidden="1" x14ac:dyDescent="0.2">
      <c r="D300" s="132"/>
    </row>
    <row r="301" spans="4:4" hidden="1" x14ac:dyDescent="0.2">
      <c r="D301" s="132"/>
    </row>
    <row r="302" spans="4:4" hidden="1" x14ac:dyDescent="0.2">
      <c r="D302" s="132"/>
    </row>
    <row r="303" spans="4:4" hidden="1" x14ac:dyDescent="0.2">
      <c r="D303" s="132"/>
    </row>
    <row r="304" spans="4:4" hidden="1" x14ac:dyDescent="0.2">
      <c r="D304" s="132"/>
    </row>
    <row r="305" spans="4:4" hidden="1" x14ac:dyDescent="0.2">
      <c r="D305" s="132"/>
    </row>
    <row r="306" spans="4:4" hidden="1" x14ac:dyDescent="0.2">
      <c r="D306" s="132"/>
    </row>
    <row r="307" spans="4:4" hidden="1" x14ac:dyDescent="0.2">
      <c r="D307" s="132"/>
    </row>
    <row r="308" spans="4:4" hidden="1" x14ac:dyDescent="0.2">
      <c r="D308" s="132"/>
    </row>
    <row r="309" spans="4:4" hidden="1" x14ac:dyDescent="0.2">
      <c r="D309" s="132"/>
    </row>
    <row r="310" spans="4:4" hidden="1" x14ac:dyDescent="0.2">
      <c r="D310" s="132"/>
    </row>
    <row r="311" spans="4:4" hidden="1" x14ac:dyDescent="0.2">
      <c r="D311" s="132"/>
    </row>
    <row r="312" spans="4:4" hidden="1" x14ac:dyDescent="0.2">
      <c r="D312" s="132"/>
    </row>
    <row r="313" spans="4:4" hidden="1" x14ac:dyDescent="0.2">
      <c r="D313" s="132"/>
    </row>
    <row r="314" spans="4:4" hidden="1" x14ac:dyDescent="0.2">
      <c r="D314" s="132"/>
    </row>
    <row r="315" spans="4:4" hidden="1" x14ac:dyDescent="0.2">
      <c r="D315" s="132"/>
    </row>
    <row r="316" spans="4:4" hidden="1" x14ac:dyDescent="0.2">
      <c r="D316" s="132"/>
    </row>
    <row r="317" spans="4:4" hidden="1" x14ac:dyDescent="0.2">
      <c r="D317" s="132"/>
    </row>
    <row r="318" spans="4:4" hidden="1" x14ac:dyDescent="0.2">
      <c r="D318" s="132"/>
    </row>
    <row r="319" spans="4:4" hidden="1" x14ac:dyDescent="0.2">
      <c r="D319" s="132"/>
    </row>
    <row r="320" spans="4:4" hidden="1" x14ac:dyDescent="0.2">
      <c r="D320" s="132"/>
    </row>
    <row r="321" spans="4:4" hidden="1" x14ac:dyDescent="0.2">
      <c r="D321" s="132"/>
    </row>
    <row r="322" spans="4:4" hidden="1" x14ac:dyDescent="0.2">
      <c r="D322" s="132"/>
    </row>
    <row r="323" spans="4:4" hidden="1" x14ac:dyDescent="0.2">
      <c r="D323" s="132"/>
    </row>
    <row r="324" spans="4:4" hidden="1" x14ac:dyDescent="0.2">
      <c r="D324" s="132"/>
    </row>
    <row r="325" spans="4:4" hidden="1" x14ac:dyDescent="0.2">
      <c r="D325" s="132"/>
    </row>
    <row r="326" spans="4:4" hidden="1" x14ac:dyDescent="0.2">
      <c r="D326" s="132"/>
    </row>
    <row r="327" spans="4:4" hidden="1" x14ac:dyDescent="0.2">
      <c r="D327" s="132"/>
    </row>
    <row r="328" spans="4:4" hidden="1" x14ac:dyDescent="0.2">
      <c r="D328" s="132"/>
    </row>
    <row r="329" spans="4:4" hidden="1" x14ac:dyDescent="0.2">
      <c r="D329" s="132"/>
    </row>
    <row r="330" spans="4:4" hidden="1" x14ac:dyDescent="0.2">
      <c r="D330" s="132"/>
    </row>
    <row r="331" spans="4:4" hidden="1" x14ac:dyDescent="0.2">
      <c r="D331" s="132"/>
    </row>
    <row r="332" spans="4:4" hidden="1" x14ac:dyDescent="0.2">
      <c r="D332" s="132"/>
    </row>
    <row r="333" spans="4:4" hidden="1" x14ac:dyDescent="0.2">
      <c r="D333" s="132"/>
    </row>
    <row r="334" spans="4:4" hidden="1" x14ac:dyDescent="0.2">
      <c r="D334" s="132"/>
    </row>
    <row r="335" spans="4:4" hidden="1" x14ac:dyDescent="0.2">
      <c r="D335" s="132"/>
    </row>
    <row r="336" spans="4:4" hidden="1" x14ac:dyDescent="0.2">
      <c r="D336" s="132"/>
    </row>
    <row r="337" spans="4:4" hidden="1" x14ac:dyDescent="0.2">
      <c r="D337" s="132"/>
    </row>
    <row r="338" spans="4:4" hidden="1" x14ac:dyDescent="0.2">
      <c r="D338" s="132"/>
    </row>
    <row r="339" spans="4:4" hidden="1" x14ac:dyDescent="0.2">
      <c r="D339" s="132"/>
    </row>
    <row r="340" spans="4:4" hidden="1" x14ac:dyDescent="0.2">
      <c r="D340" s="132"/>
    </row>
    <row r="341" spans="4:4" hidden="1" x14ac:dyDescent="0.2">
      <c r="D341" s="132"/>
    </row>
    <row r="342" spans="4:4" hidden="1" x14ac:dyDescent="0.2">
      <c r="D342" s="132"/>
    </row>
    <row r="343" spans="4:4" hidden="1" x14ac:dyDescent="0.2">
      <c r="D343" s="132"/>
    </row>
    <row r="344" spans="4:4" hidden="1" x14ac:dyDescent="0.2">
      <c r="D344" s="132"/>
    </row>
    <row r="345" spans="4:4" hidden="1" x14ac:dyDescent="0.2">
      <c r="D345" s="132"/>
    </row>
    <row r="346" spans="4:4" hidden="1" x14ac:dyDescent="0.2">
      <c r="D346" s="132"/>
    </row>
    <row r="347" spans="4:4" hidden="1" x14ac:dyDescent="0.2">
      <c r="D347" s="132"/>
    </row>
    <row r="348" spans="4:4" hidden="1" x14ac:dyDescent="0.2">
      <c r="D348" s="132"/>
    </row>
    <row r="349" spans="4:4" hidden="1" x14ac:dyDescent="0.2">
      <c r="D349" s="132"/>
    </row>
    <row r="350" spans="4:4" hidden="1" x14ac:dyDescent="0.2">
      <c r="D350" s="132"/>
    </row>
    <row r="351" spans="4:4" hidden="1" x14ac:dyDescent="0.2">
      <c r="D351" s="132"/>
    </row>
    <row r="352" spans="4:4" hidden="1" x14ac:dyDescent="0.2">
      <c r="D352" s="132"/>
    </row>
    <row r="353" spans="4:4" hidden="1" x14ac:dyDescent="0.2">
      <c r="D353" s="132"/>
    </row>
    <row r="354" spans="4:4" hidden="1" x14ac:dyDescent="0.2">
      <c r="D354" s="132"/>
    </row>
    <row r="355" spans="4:4" hidden="1" x14ac:dyDescent="0.2">
      <c r="D355" s="132"/>
    </row>
    <row r="356" spans="4:4" hidden="1" x14ac:dyDescent="0.2">
      <c r="D356" s="132"/>
    </row>
    <row r="357" spans="4:4" hidden="1" x14ac:dyDescent="0.2">
      <c r="D357" s="132"/>
    </row>
    <row r="358" spans="4:4" hidden="1" x14ac:dyDescent="0.2">
      <c r="D358" s="132"/>
    </row>
    <row r="359" spans="4:4" hidden="1" x14ac:dyDescent="0.2">
      <c r="D359" s="132"/>
    </row>
    <row r="360" spans="4:4" hidden="1" x14ac:dyDescent="0.2">
      <c r="D360" s="132"/>
    </row>
    <row r="361" spans="4:4" hidden="1" x14ac:dyDescent="0.2">
      <c r="D361" s="132"/>
    </row>
    <row r="362" spans="4:4" hidden="1" x14ac:dyDescent="0.2">
      <c r="D362" s="132"/>
    </row>
    <row r="363" spans="4:4" hidden="1" x14ac:dyDescent="0.2">
      <c r="D363" s="132"/>
    </row>
    <row r="364" spans="4:4" hidden="1" x14ac:dyDescent="0.2">
      <c r="D364" s="132"/>
    </row>
    <row r="365" spans="4:4" hidden="1" x14ac:dyDescent="0.2">
      <c r="D365" s="132"/>
    </row>
    <row r="366" spans="4:4" hidden="1" x14ac:dyDescent="0.2">
      <c r="D366" s="132"/>
    </row>
    <row r="367" spans="4:4" hidden="1" x14ac:dyDescent="0.2">
      <c r="D367" s="132"/>
    </row>
    <row r="368" spans="4:4" hidden="1" x14ac:dyDescent="0.2">
      <c r="D368" s="132"/>
    </row>
    <row r="369" spans="4:4" hidden="1" x14ac:dyDescent="0.2">
      <c r="D369" s="132"/>
    </row>
    <row r="370" spans="4:4" hidden="1" x14ac:dyDescent="0.2">
      <c r="D370" s="132"/>
    </row>
    <row r="371" spans="4:4" hidden="1" x14ac:dyDescent="0.2">
      <c r="D371" s="132"/>
    </row>
    <row r="372" spans="4:4" hidden="1" x14ac:dyDescent="0.2">
      <c r="D372" s="132"/>
    </row>
    <row r="373" spans="4:4" hidden="1" x14ac:dyDescent="0.2">
      <c r="D373" s="132"/>
    </row>
    <row r="374" spans="4:4" hidden="1" x14ac:dyDescent="0.2">
      <c r="D374" s="132"/>
    </row>
    <row r="375" spans="4:4" hidden="1" x14ac:dyDescent="0.2">
      <c r="D375" s="132"/>
    </row>
    <row r="376" spans="4:4" hidden="1" x14ac:dyDescent="0.2">
      <c r="D376" s="132"/>
    </row>
    <row r="377" spans="4:4" hidden="1" x14ac:dyDescent="0.2">
      <c r="D377" s="132"/>
    </row>
    <row r="378" spans="4:4" hidden="1" x14ac:dyDescent="0.2">
      <c r="D378" s="132"/>
    </row>
    <row r="379" spans="4:4" hidden="1" x14ac:dyDescent="0.2">
      <c r="D379" s="132"/>
    </row>
    <row r="380" spans="4:4" hidden="1" x14ac:dyDescent="0.2">
      <c r="D380" s="132"/>
    </row>
    <row r="381" spans="4:4" hidden="1" x14ac:dyDescent="0.2">
      <c r="D381" s="132"/>
    </row>
    <row r="382" spans="4:4" hidden="1" x14ac:dyDescent="0.2">
      <c r="D382" s="132"/>
    </row>
    <row r="383" spans="4:4" hidden="1" x14ac:dyDescent="0.2">
      <c r="D383" s="132"/>
    </row>
    <row r="384" spans="4:4" hidden="1" x14ac:dyDescent="0.2">
      <c r="D384" s="132"/>
    </row>
    <row r="385" spans="4:4" hidden="1" x14ac:dyDescent="0.2">
      <c r="D385" s="132"/>
    </row>
    <row r="386" spans="4:4" hidden="1" x14ac:dyDescent="0.2">
      <c r="D386" s="132"/>
    </row>
    <row r="387" spans="4:4" hidden="1" x14ac:dyDescent="0.2">
      <c r="D387" s="132"/>
    </row>
    <row r="388" spans="4:4" hidden="1" x14ac:dyDescent="0.2">
      <c r="D388" s="132"/>
    </row>
    <row r="389" spans="4:4" hidden="1" x14ac:dyDescent="0.2">
      <c r="D389" s="132"/>
    </row>
    <row r="390" spans="4:4" hidden="1" x14ac:dyDescent="0.2">
      <c r="D390" s="132"/>
    </row>
    <row r="391" spans="4:4" hidden="1" x14ac:dyDescent="0.2">
      <c r="D391" s="132"/>
    </row>
    <row r="392" spans="4:4" hidden="1" x14ac:dyDescent="0.2">
      <c r="D392" s="132"/>
    </row>
    <row r="393" spans="4:4" hidden="1" x14ac:dyDescent="0.2">
      <c r="D393" s="132"/>
    </row>
    <row r="394" spans="4:4" hidden="1" x14ac:dyDescent="0.2">
      <c r="D394" s="132"/>
    </row>
    <row r="395" spans="4:4" hidden="1" x14ac:dyDescent="0.2">
      <c r="D395" s="132"/>
    </row>
    <row r="396" spans="4:4" hidden="1" x14ac:dyDescent="0.2">
      <c r="D396" s="132"/>
    </row>
    <row r="397" spans="4:4" hidden="1" x14ac:dyDescent="0.2">
      <c r="D397" s="132"/>
    </row>
    <row r="398" spans="4:4" hidden="1" x14ac:dyDescent="0.2">
      <c r="D398" s="132"/>
    </row>
    <row r="399" spans="4:4" hidden="1" x14ac:dyDescent="0.2">
      <c r="D399" s="132"/>
    </row>
    <row r="400" spans="4:4" hidden="1" x14ac:dyDescent="0.2">
      <c r="D400" s="132"/>
    </row>
    <row r="401" spans="4:4" hidden="1" x14ac:dyDescent="0.2">
      <c r="D401" s="132"/>
    </row>
    <row r="402" spans="4:4" hidden="1" x14ac:dyDescent="0.2">
      <c r="D402" s="132"/>
    </row>
    <row r="403" spans="4:4" hidden="1" x14ac:dyDescent="0.2">
      <c r="D403" s="132"/>
    </row>
    <row r="404" spans="4:4" hidden="1" x14ac:dyDescent="0.2">
      <c r="D404" s="132"/>
    </row>
    <row r="405" spans="4:4" hidden="1" x14ac:dyDescent="0.2">
      <c r="D405" s="132"/>
    </row>
    <row r="406" spans="4:4" hidden="1" x14ac:dyDescent="0.2">
      <c r="D406" s="132"/>
    </row>
    <row r="407" spans="4:4" hidden="1" x14ac:dyDescent="0.2">
      <c r="D407" s="132"/>
    </row>
    <row r="408" spans="4:4" hidden="1" x14ac:dyDescent="0.2">
      <c r="D408" s="132"/>
    </row>
    <row r="409" spans="4:4" hidden="1" x14ac:dyDescent="0.2">
      <c r="D409" s="132"/>
    </row>
    <row r="410" spans="4:4" hidden="1" x14ac:dyDescent="0.2">
      <c r="D410" s="132"/>
    </row>
    <row r="411" spans="4:4" hidden="1" x14ac:dyDescent="0.2">
      <c r="D411" s="132"/>
    </row>
    <row r="412" spans="4:4" hidden="1" x14ac:dyDescent="0.2">
      <c r="D412" s="132"/>
    </row>
    <row r="413" spans="4:4" hidden="1" x14ac:dyDescent="0.2">
      <c r="D413" s="132"/>
    </row>
    <row r="414" spans="4:4" hidden="1" x14ac:dyDescent="0.2">
      <c r="D414" s="132"/>
    </row>
    <row r="415" spans="4:4" hidden="1" x14ac:dyDescent="0.2">
      <c r="D415" s="132"/>
    </row>
    <row r="416" spans="4:4" hidden="1" x14ac:dyDescent="0.2">
      <c r="D416" s="132"/>
    </row>
    <row r="417" spans="4:4" hidden="1" x14ac:dyDescent="0.2">
      <c r="D417" s="132"/>
    </row>
    <row r="418" spans="4:4" hidden="1" x14ac:dyDescent="0.2">
      <c r="D418" s="132"/>
    </row>
    <row r="419" spans="4:4" hidden="1" x14ac:dyDescent="0.2">
      <c r="D419" s="132"/>
    </row>
    <row r="420" spans="4:4" hidden="1" x14ac:dyDescent="0.2">
      <c r="D420" s="132"/>
    </row>
    <row r="421" spans="4:4" hidden="1" x14ac:dyDescent="0.2">
      <c r="D421" s="132"/>
    </row>
    <row r="422" spans="4:4" hidden="1" x14ac:dyDescent="0.2">
      <c r="D422" s="132"/>
    </row>
    <row r="423" spans="4:4" hidden="1" x14ac:dyDescent="0.2">
      <c r="D423" s="132"/>
    </row>
    <row r="424" spans="4:4" hidden="1" x14ac:dyDescent="0.2">
      <c r="D424" s="132"/>
    </row>
    <row r="425" spans="4:4" hidden="1" x14ac:dyDescent="0.2">
      <c r="D425" s="132"/>
    </row>
    <row r="426" spans="4:4" hidden="1" x14ac:dyDescent="0.2">
      <c r="D426" s="132"/>
    </row>
    <row r="427" spans="4:4" hidden="1" x14ac:dyDescent="0.2">
      <c r="D427" s="132"/>
    </row>
    <row r="428" spans="4:4" hidden="1" x14ac:dyDescent="0.2">
      <c r="D428" s="132"/>
    </row>
    <row r="429" spans="4:4" hidden="1" x14ac:dyDescent="0.2">
      <c r="D429" s="132"/>
    </row>
    <row r="430" spans="4:4" hidden="1" x14ac:dyDescent="0.2">
      <c r="D430" s="132"/>
    </row>
    <row r="431" spans="4:4" hidden="1" x14ac:dyDescent="0.2">
      <c r="D431" s="132"/>
    </row>
    <row r="432" spans="4:4" x14ac:dyDescent="0.2"/>
    <row r="433" x14ac:dyDescent="0.2"/>
    <row r="434" x14ac:dyDescent="0.2"/>
    <row r="435" x14ac:dyDescent="0.2"/>
    <row r="436" x14ac:dyDescent="0.2"/>
  </sheetData>
  <sheetProtection algorithmName="SHA-512" hashValue="FKSGHebbbNscv35/aHPelBwxEvRBxxBqCiBYb1Opvpv9pkLKifQ81/HUoUHenGGFduJ6oBI83IyUvWkc6NRNMw==" saltValue="r1FhasHVqD/K5K7cBwAk5Q==" spinCount="100000" sheet="1" objects="1" scenarios="1"/>
  <mergeCells count="138">
    <mergeCell ref="A89:G89"/>
    <mergeCell ref="E78:E79"/>
    <mergeCell ref="G78:G79"/>
    <mergeCell ref="I78:I79"/>
    <mergeCell ref="K78:K79"/>
    <mergeCell ref="M78:M79"/>
    <mergeCell ref="G81:G82"/>
    <mergeCell ref="I81:I82"/>
    <mergeCell ref="K81:K82"/>
    <mergeCell ref="M81:M82"/>
    <mergeCell ref="C82:F82"/>
    <mergeCell ref="E74:E75"/>
    <mergeCell ref="G74:G75"/>
    <mergeCell ref="I74:I75"/>
    <mergeCell ref="K74:K75"/>
    <mergeCell ref="M74:M75"/>
    <mergeCell ref="E76:E77"/>
    <mergeCell ref="G76:G77"/>
    <mergeCell ref="I76:I77"/>
    <mergeCell ref="K76:K77"/>
    <mergeCell ref="M76:M77"/>
    <mergeCell ref="K68:K70"/>
    <mergeCell ref="M68:M70"/>
    <mergeCell ref="E72:E73"/>
    <mergeCell ref="G72:G73"/>
    <mergeCell ref="I72:I73"/>
    <mergeCell ref="K72:K73"/>
    <mergeCell ref="M72:M73"/>
    <mergeCell ref="A65:E65"/>
    <mergeCell ref="A67:C67"/>
    <mergeCell ref="A68:C70"/>
    <mergeCell ref="E68:E70"/>
    <mergeCell ref="G68:G70"/>
    <mergeCell ref="I68:I70"/>
    <mergeCell ref="E59:E60"/>
    <mergeCell ref="G59:G60"/>
    <mergeCell ref="I59:I60"/>
    <mergeCell ref="K59:K60"/>
    <mergeCell ref="M59:M60"/>
    <mergeCell ref="G62:G63"/>
    <mergeCell ref="I62:I63"/>
    <mergeCell ref="K62:K63"/>
    <mergeCell ref="M62:M63"/>
    <mergeCell ref="C63:F63"/>
    <mergeCell ref="E55:E56"/>
    <mergeCell ref="G55:G56"/>
    <mergeCell ref="I55:I56"/>
    <mergeCell ref="K55:K56"/>
    <mergeCell ref="M55:M56"/>
    <mergeCell ref="E57:E58"/>
    <mergeCell ref="G57:G58"/>
    <mergeCell ref="I57:I58"/>
    <mergeCell ref="K57:K58"/>
    <mergeCell ref="M57:M58"/>
    <mergeCell ref="M49:M51"/>
    <mergeCell ref="E53:E54"/>
    <mergeCell ref="G53:G54"/>
    <mergeCell ref="I53:I54"/>
    <mergeCell ref="K53:K54"/>
    <mergeCell ref="M53:M54"/>
    <mergeCell ref="A48:C48"/>
    <mergeCell ref="A49:C51"/>
    <mergeCell ref="E49:E51"/>
    <mergeCell ref="G49:G51"/>
    <mergeCell ref="I49:I51"/>
    <mergeCell ref="K49:K51"/>
    <mergeCell ref="B42:F42"/>
    <mergeCell ref="B43:F43"/>
    <mergeCell ref="B44:F44"/>
    <mergeCell ref="B45:F45"/>
    <mergeCell ref="B46:F46"/>
    <mergeCell ref="E35:E36"/>
    <mergeCell ref="G35:G36"/>
    <mergeCell ref="I35:I36"/>
    <mergeCell ref="K35:K36"/>
    <mergeCell ref="M35:M36"/>
    <mergeCell ref="G38:G39"/>
    <mergeCell ref="I38:I39"/>
    <mergeCell ref="K38:K39"/>
    <mergeCell ref="M38:M39"/>
    <mergeCell ref="C39:F39"/>
    <mergeCell ref="E31:E32"/>
    <mergeCell ref="G31:G32"/>
    <mergeCell ref="I31:I32"/>
    <mergeCell ref="K31:K32"/>
    <mergeCell ref="M31:M32"/>
    <mergeCell ref="E33:E34"/>
    <mergeCell ref="G33:G34"/>
    <mergeCell ref="I33:I34"/>
    <mergeCell ref="K33:K34"/>
    <mergeCell ref="M33:M34"/>
    <mergeCell ref="M25:M27"/>
    <mergeCell ref="E29:E30"/>
    <mergeCell ref="G29:G30"/>
    <mergeCell ref="I29:I30"/>
    <mergeCell ref="K29:K30"/>
    <mergeCell ref="M29:M30"/>
    <mergeCell ref="A24:C24"/>
    <mergeCell ref="A25:C27"/>
    <mergeCell ref="E25:E27"/>
    <mergeCell ref="G25:G27"/>
    <mergeCell ref="I25:I27"/>
    <mergeCell ref="K25:K27"/>
    <mergeCell ref="G19:G20"/>
    <mergeCell ref="I19:I20"/>
    <mergeCell ref="K19:K20"/>
    <mergeCell ref="M19:M20"/>
    <mergeCell ref="C20:F20"/>
    <mergeCell ref="A22:E22"/>
    <mergeCell ref="E14:E15"/>
    <mergeCell ref="G14:G15"/>
    <mergeCell ref="I14:I15"/>
    <mergeCell ref="K14:K15"/>
    <mergeCell ref="M14:M15"/>
    <mergeCell ref="E16:E17"/>
    <mergeCell ref="G16:G17"/>
    <mergeCell ref="I16:I17"/>
    <mergeCell ref="K16:K17"/>
    <mergeCell ref="M16:M17"/>
    <mergeCell ref="E10:E11"/>
    <mergeCell ref="G10:G11"/>
    <mergeCell ref="I10:I11"/>
    <mergeCell ref="K10:K11"/>
    <mergeCell ref="M10:M11"/>
    <mergeCell ref="E12:E13"/>
    <mergeCell ref="G12:G13"/>
    <mergeCell ref="I12:I13"/>
    <mergeCell ref="K12:K13"/>
    <mergeCell ref="M12:M13"/>
    <mergeCell ref="A2:M2"/>
    <mergeCell ref="A3:M3"/>
    <mergeCell ref="A5:C5"/>
    <mergeCell ref="A6:C8"/>
    <mergeCell ref="E6:E8"/>
    <mergeCell ref="G6:G8"/>
    <mergeCell ref="I6:I8"/>
    <mergeCell ref="K6:K8"/>
    <mergeCell ref="M6:M8"/>
  </mergeCells>
  <printOptions horizontalCentered="1"/>
  <pageMargins left="0.25" right="0.25" top="0.25" bottom="0.25" header="0.3" footer="0.3"/>
  <pageSetup fitToHeight="0" orientation="landscape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VO41"/>
  <sheetViews>
    <sheetView topLeftCell="A20" zoomScaleNormal="100" workbookViewId="0">
      <selection activeCell="E14" sqref="E14"/>
    </sheetView>
  </sheetViews>
  <sheetFormatPr defaultColWidth="0" defaultRowHeight="14.25" zeroHeight="1" x14ac:dyDescent="0.2"/>
  <cols>
    <col min="1" max="1" width="4.7109375" style="189" customWidth="1"/>
    <col min="2" max="2" width="11.42578125" style="189" customWidth="1"/>
    <col min="3" max="3" width="10" style="189" customWidth="1"/>
    <col min="4" max="4" width="15.28515625" style="189" customWidth="1"/>
    <col min="5" max="5" width="23.7109375" style="189" customWidth="1"/>
    <col min="6" max="6" width="18" style="189" customWidth="1"/>
    <col min="7" max="7" width="4.7109375" style="189" customWidth="1"/>
    <col min="8" max="9" width="9.28515625" style="189" hidden="1" customWidth="1"/>
    <col min="10" max="256" width="9.28515625" style="189" hidden="1"/>
    <col min="257" max="257" width="4.7109375" style="189" hidden="1"/>
    <col min="258" max="258" width="11.42578125" style="189" hidden="1"/>
    <col min="259" max="259" width="10" style="189" hidden="1"/>
    <col min="260" max="260" width="15.28515625" style="189" hidden="1"/>
    <col min="261" max="261" width="23.7109375" style="189" hidden="1"/>
    <col min="262" max="262" width="18" style="189" hidden="1"/>
    <col min="263" max="263" width="4.7109375" style="189" hidden="1"/>
    <col min="264" max="512" width="9.28515625" style="189" hidden="1"/>
    <col min="513" max="513" width="4.7109375" style="189" hidden="1"/>
    <col min="514" max="514" width="11.42578125" style="189" hidden="1"/>
    <col min="515" max="515" width="10" style="189" hidden="1"/>
    <col min="516" max="516" width="15.28515625" style="189" hidden="1"/>
    <col min="517" max="517" width="23.7109375" style="189" hidden="1"/>
    <col min="518" max="518" width="18" style="189" hidden="1"/>
    <col min="519" max="519" width="4.7109375" style="189" hidden="1"/>
    <col min="520" max="768" width="9.28515625" style="189" hidden="1"/>
    <col min="769" max="769" width="4.7109375" style="189" hidden="1"/>
    <col min="770" max="770" width="11.42578125" style="189" hidden="1"/>
    <col min="771" max="771" width="10" style="189" hidden="1"/>
    <col min="772" max="772" width="15.28515625" style="189" hidden="1"/>
    <col min="773" max="773" width="23.7109375" style="189" hidden="1"/>
    <col min="774" max="774" width="18" style="189" hidden="1"/>
    <col min="775" max="775" width="4.7109375" style="189" hidden="1"/>
    <col min="776" max="1024" width="9.28515625" style="189" hidden="1"/>
    <col min="1025" max="1025" width="4.7109375" style="189" hidden="1"/>
    <col min="1026" max="1026" width="11.42578125" style="189" hidden="1"/>
    <col min="1027" max="1027" width="10" style="189" hidden="1"/>
    <col min="1028" max="1028" width="15.28515625" style="189" hidden="1"/>
    <col min="1029" max="1029" width="23.7109375" style="189" hidden="1"/>
    <col min="1030" max="1030" width="18" style="189" hidden="1"/>
    <col min="1031" max="1031" width="4.7109375" style="189" hidden="1"/>
    <col min="1032" max="1280" width="9.28515625" style="189" hidden="1"/>
    <col min="1281" max="1281" width="4.7109375" style="189" hidden="1"/>
    <col min="1282" max="1282" width="11.42578125" style="189" hidden="1"/>
    <col min="1283" max="1283" width="10" style="189" hidden="1"/>
    <col min="1284" max="1284" width="15.28515625" style="189" hidden="1"/>
    <col min="1285" max="1285" width="23.7109375" style="189" hidden="1"/>
    <col min="1286" max="1286" width="18" style="189" hidden="1"/>
    <col min="1287" max="1287" width="4.7109375" style="189" hidden="1"/>
    <col min="1288" max="1536" width="9.28515625" style="189" hidden="1"/>
    <col min="1537" max="1537" width="4.7109375" style="189" hidden="1"/>
    <col min="1538" max="1538" width="11.42578125" style="189" hidden="1"/>
    <col min="1539" max="1539" width="10" style="189" hidden="1"/>
    <col min="1540" max="1540" width="15.28515625" style="189" hidden="1"/>
    <col min="1541" max="1541" width="23.7109375" style="189" hidden="1"/>
    <col min="1542" max="1542" width="18" style="189" hidden="1"/>
    <col min="1543" max="1543" width="4.7109375" style="189" hidden="1"/>
    <col min="1544" max="1792" width="9.28515625" style="189" hidden="1"/>
    <col min="1793" max="1793" width="4.7109375" style="189" hidden="1"/>
    <col min="1794" max="1794" width="11.42578125" style="189" hidden="1"/>
    <col min="1795" max="1795" width="10" style="189" hidden="1"/>
    <col min="1796" max="1796" width="15.28515625" style="189" hidden="1"/>
    <col min="1797" max="1797" width="23.7109375" style="189" hidden="1"/>
    <col min="1798" max="1798" width="18" style="189" hidden="1"/>
    <col min="1799" max="1799" width="4.7109375" style="189" hidden="1"/>
    <col min="1800" max="2048" width="9.28515625" style="189" hidden="1"/>
    <col min="2049" max="2049" width="4.7109375" style="189" hidden="1"/>
    <col min="2050" max="2050" width="11.42578125" style="189" hidden="1"/>
    <col min="2051" max="2051" width="10" style="189" hidden="1"/>
    <col min="2052" max="2052" width="15.28515625" style="189" hidden="1"/>
    <col min="2053" max="2053" width="23.7109375" style="189" hidden="1"/>
    <col min="2054" max="2054" width="18" style="189" hidden="1"/>
    <col min="2055" max="2055" width="4.7109375" style="189" hidden="1"/>
    <col min="2056" max="2304" width="9.28515625" style="189" hidden="1"/>
    <col min="2305" max="2305" width="4.7109375" style="189" hidden="1"/>
    <col min="2306" max="2306" width="11.42578125" style="189" hidden="1"/>
    <col min="2307" max="2307" width="10" style="189" hidden="1"/>
    <col min="2308" max="2308" width="15.28515625" style="189" hidden="1"/>
    <col min="2309" max="2309" width="23.7109375" style="189" hidden="1"/>
    <col min="2310" max="2310" width="18" style="189" hidden="1"/>
    <col min="2311" max="2311" width="4.7109375" style="189" hidden="1"/>
    <col min="2312" max="2560" width="9.28515625" style="189" hidden="1"/>
    <col min="2561" max="2561" width="4.7109375" style="189" hidden="1"/>
    <col min="2562" max="2562" width="11.42578125" style="189" hidden="1"/>
    <col min="2563" max="2563" width="10" style="189" hidden="1"/>
    <col min="2564" max="2564" width="15.28515625" style="189" hidden="1"/>
    <col min="2565" max="2565" width="23.7109375" style="189" hidden="1"/>
    <col min="2566" max="2566" width="18" style="189" hidden="1"/>
    <col min="2567" max="2567" width="4.7109375" style="189" hidden="1"/>
    <col min="2568" max="2816" width="9.28515625" style="189" hidden="1"/>
    <col min="2817" max="2817" width="4.7109375" style="189" hidden="1"/>
    <col min="2818" max="2818" width="11.42578125" style="189" hidden="1"/>
    <col min="2819" max="2819" width="10" style="189" hidden="1"/>
    <col min="2820" max="2820" width="15.28515625" style="189" hidden="1"/>
    <col min="2821" max="2821" width="23.7109375" style="189" hidden="1"/>
    <col min="2822" max="2822" width="18" style="189" hidden="1"/>
    <col min="2823" max="2823" width="4.7109375" style="189" hidden="1"/>
    <col min="2824" max="3072" width="9.28515625" style="189" hidden="1"/>
    <col min="3073" max="3073" width="4.7109375" style="189" hidden="1"/>
    <col min="3074" max="3074" width="11.42578125" style="189" hidden="1"/>
    <col min="3075" max="3075" width="10" style="189" hidden="1"/>
    <col min="3076" max="3076" width="15.28515625" style="189" hidden="1"/>
    <col min="3077" max="3077" width="23.7109375" style="189" hidden="1"/>
    <col min="3078" max="3078" width="18" style="189" hidden="1"/>
    <col min="3079" max="3079" width="4.7109375" style="189" hidden="1"/>
    <col min="3080" max="3328" width="9.28515625" style="189" hidden="1"/>
    <col min="3329" max="3329" width="4.7109375" style="189" hidden="1"/>
    <col min="3330" max="3330" width="11.42578125" style="189" hidden="1"/>
    <col min="3331" max="3331" width="10" style="189" hidden="1"/>
    <col min="3332" max="3332" width="15.28515625" style="189" hidden="1"/>
    <col min="3333" max="3333" width="23.7109375" style="189" hidden="1"/>
    <col min="3334" max="3334" width="18" style="189" hidden="1"/>
    <col min="3335" max="3335" width="4.7109375" style="189" hidden="1"/>
    <col min="3336" max="3584" width="9.28515625" style="189" hidden="1"/>
    <col min="3585" max="3585" width="4.7109375" style="189" hidden="1"/>
    <col min="3586" max="3586" width="11.42578125" style="189" hidden="1"/>
    <col min="3587" max="3587" width="10" style="189" hidden="1"/>
    <col min="3588" max="3588" width="15.28515625" style="189" hidden="1"/>
    <col min="3589" max="3589" width="23.7109375" style="189" hidden="1"/>
    <col min="3590" max="3590" width="18" style="189" hidden="1"/>
    <col min="3591" max="3591" width="4.7109375" style="189" hidden="1"/>
    <col min="3592" max="3840" width="9.28515625" style="189" hidden="1"/>
    <col min="3841" max="3841" width="4.7109375" style="189" hidden="1"/>
    <col min="3842" max="3842" width="11.42578125" style="189" hidden="1"/>
    <col min="3843" max="3843" width="10" style="189" hidden="1"/>
    <col min="3844" max="3844" width="15.28515625" style="189" hidden="1"/>
    <col min="3845" max="3845" width="23.7109375" style="189" hidden="1"/>
    <col min="3846" max="3846" width="18" style="189" hidden="1"/>
    <col min="3847" max="3847" width="4.7109375" style="189" hidden="1"/>
    <col min="3848" max="4096" width="9.28515625" style="189" hidden="1"/>
    <col min="4097" max="4097" width="4.7109375" style="189" hidden="1"/>
    <col min="4098" max="4098" width="11.42578125" style="189" hidden="1"/>
    <col min="4099" max="4099" width="10" style="189" hidden="1"/>
    <col min="4100" max="4100" width="15.28515625" style="189" hidden="1"/>
    <col min="4101" max="4101" width="23.7109375" style="189" hidden="1"/>
    <col min="4102" max="4102" width="18" style="189" hidden="1"/>
    <col min="4103" max="4103" width="4.7109375" style="189" hidden="1"/>
    <col min="4104" max="4352" width="9.28515625" style="189" hidden="1"/>
    <col min="4353" max="4353" width="4.7109375" style="189" hidden="1"/>
    <col min="4354" max="4354" width="11.42578125" style="189" hidden="1"/>
    <col min="4355" max="4355" width="10" style="189" hidden="1"/>
    <col min="4356" max="4356" width="15.28515625" style="189" hidden="1"/>
    <col min="4357" max="4357" width="23.7109375" style="189" hidden="1"/>
    <col min="4358" max="4358" width="18" style="189" hidden="1"/>
    <col min="4359" max="4359" width="4.7109375" style="189" hidden="1"/>
    <col min="4360" max="4608" width="9.28515625" style="189" hidden="1"/>
    <col min="4609" max="4609" width="4.7109375" style="189" hidden="1"/>
    <col min="4610" max="4610" width="11.42578125" style="189" hidden="1"/>
    <col min="4611" max="4611" width="10" style="189" hidden="1"/>
    <col min="4612" max="4612" width="15.28515625" style="189" hidden="1"/>
    <col min="4613" max="4613" width="23.7109375" style="189" hidden="1"/>
    <col min="4614" max="4614" width="18" style="189" hidden="1"/>
    <col min="4615" max="4615" width="4.7109375" style="189" hidden="1"/>
    <col min="4616" max="4864" width="9.28515625" style="189" hidden="1"/>
    <col min="4865" max="4865" width="4.7109375" style="189" hidden="1"/>
    <col min="4866" max="4866" width="11.42578125" style="189" hidden="1"/>
    <col min="4867" max="4867" width="10" style="189" hidden="1"/>
    <col min="4868" max="4868" width="15.28515625" style="189" hidden="1"/>
    <col min="4869" max="4869" width="23.7109375" style="189" hidden="1"/>
    <col min="4870" max="4870" width="18" style="189" hidden="1"/>
    <col min="4871" max="4871" width="4.7109375" style="189" hidden="1"/>
    <col min="4872" max="5120" width="9.28515625" style="189" hidden="1"/>
    <col min="5121" max="5121" width="4.7109375" style="189" hidden="1"/>
    <col min="5122" max="5122" width="11.42578125" style="189" hidden="1"/>
    <col min="5123" max="5123" width="10" style="189" hidden="1"/>
    <col min="5124" max="5124" width="15.28515625" style="189" hidden="1"/>
    <col min="5125" max="5125" width="23.7109375" style="189" hidden="1"/>
    <col min="5126" max="5126" width="18" style="189" hidden="1"/>
    <col min="5127" max="5127" width="4.7109375" style="189" hidden="1"/>
    <col min="5128" max="5376" width="9.28515625" style="189" hidden="1"/>
    <col min="5377" max="5377" width="4.7109375" style="189" hidden="1"/>
    <col min="5378" max="5378" width="11.42578125" style="189" hidden="1"/>
    <col min="5379" max="5379" width="10" style="189" hidden="1"/>
    <col min="5380" max="5380" width="15.28515625" style="189" hidden="1"/>
    <col min="5381" max="5381" width="23.7109375" style="189" hidden="1"/>
    <col min="5382" max="5382" width="18" style="189" hidden="1"/>
    <col min="5383" max="5383" width="4.7109375" style="189" hidden="1"/>
    <col min="5384" max="5632" width="9.28515625" style="189" hidden="1"/>
    <col min="5633" max="5633" width="4.7109375" style="189" hidden="1"/>
    <col min="5634" max="5634" width="11.42578125" style="189" hidden="1"/>
    <col min="5635" max="5635" width="10" style="189" hidden="1"/>
    <col min="5636" max="5636" width="15.28515625" style="189" hidden="1"/>
    <col min="5637" max="5637" width="23.7109375" style="189" hidden="1"/>
    <col min="5638" max="5638" width="18" style="189" hidden="1"/>
    <col min="5639" max="5639" width="4.7109375" style="189" hidden="1"/>
    <col min="5640" max="5888" width="9.28515625" style="189" hidden="1"/>
    <col min="5889" max="5889" width="4.7109375" style="189" hidden="1"/>
    <col min="5890" max="5890" width="11.42578125" style="189" hidden="1"/>
    <col min="5891" max="5891" width="10" style="189" hidden="1"/>
    <col min="5892" max="5892" width="15.28515625" style="189" hidden="1"/>
    <col min="5893" max="5893" width="23.7109375" style="189" hidden="1"/>
    <col min="5894" max="5894" width="18" style="189" hidden="1"/>
    <col min="5895" max="5895" width="4.7109375" style="189" hidden="1"/>
    <col min="5896" max="6144" width="9.28515625" style="189" hidden="1"/>
    <col min="6145" max="6145" width="4.7109375" style="189" hidden="1"/>
    <col min="6146" max="6146" width="11.42578125" style="189" hidden="1"/>
    <col min="6147" max="6147" width="10" style="189" hidden="1"/>
    <col min="6148" max="6148" width="15.28515625" style="189" hidden="1"/>
    <col min="6149" max="6149" width="23.7109375" style="189" hidden="1"/>
    <col min="6150" max="6150" width="18" style="189" hidden="1"/>
    <col min="6151" max="6151" width="4.7109375" style="189" hidden="1"/>
    <col min="6152" max="6400" width="9.28515625" style="189" hidden="1"/>
    <col min="6401" max="6401" width="4.7109375" style="189" hidden="1"/>
    <col min="6402" max="6402" width="11.42578125" style="189" hidden="1"/>
    <col min="6403" max="6403" width="10" style="189" hidden="1"/>
    <col min="6404" max="6404" width="15.28515625" style="189" hidden="1"/>
    <col min="6405" max="6405" width="23.7109375" style="189" hidden="1"/>
    <col min="6406" max="6406" width="18" style="189" hidden="1"/>
    <col min="6407" max="6407" width="4.7109375" style="189" hidden="1"/>
    <col min="6408" max="6656" width="9.28515625" style="189" hidden="1"/>
    <col min="6657" max="6657" width="4.7109375" style="189" hidden="1"/>
    <col min="6658" max="6658" width="11.42578125" style="189" hidden="1"/>
    <col min="6659" max="6659" width="10" style="189" hidden="1"/>
    <col min="6660" max="6660" width="15.28515625" style="189" hidden="1"/>
    <col min="6661" max="6661" width="23.7109375" style="189" hidden="1"/>
    <col min="6662" max="6662" width="18" style="189" hidden="1"/>
    <col min="6663" max="6663" width="4.7109375" style="189" hidden="1"/>
    <col min="6664" max="6912" width="9.28515625" style="189" hidden="1"/>
    <col min="6913" max="6913" width="4.7109375" style="189" hidden="1"/>
    <col min="6914" max="6914" width="11.42578125" style="189" hidden="1"/>
    <col min="6915" max="6915" width="10" style="189" hidden="1"/>
    <col min="6916" max="6916" width="15.28515625" style="189" hidden="1"/>
    <col min="6917" max="6917" width="23.7109375" style="189" hidden="1"/>
    <col min="6918" max="6918" width="18" style="189" hidden="1"/>
    <col min="6919" max="6919" width="4.7109375" style="189" hidden="1"/>
    <col min="6920" max="7168" width="9.28515625" style="189" hidden="1"/>
    <col min="7169" max="7169" width="4.7109375" style="189" hidden="1"/>
    <col min="7170" max="7170" width="11.42578125" style="189" hidden="1"/>
    <col min="7171" max="7171" width="10" style="189" hidden="1"/>
    <col min="7172" max="7172" width="15.28515625" style="189" hidden="1"/>
    <col min="7173" max="7173" width="23.7109375" style="189" hidden="1"/>
    <col min="7174" max="7174" width="18" style="189" hidden="1"/>
    <col min="7175" max="7175" width="4.7109375" style="189" hidden="1"/>
    <col min="7176" max="7424" width="9.28515625" style="189" hidden="1"/>
    <col min="7425" max="7425" width="4.7109375" style="189" hidden="1"/>
    <col min="7426" max="7426" width="11.42578125" style="189" hidden="1"/>
    <col min="7427" max="7427" width="10" style="189" hidden="1"/>
    <col min="7428" max="7428" width="15.28515625" style="189" hidden="1"/>
    <col min="7429" max="7429" width="23.7109375" style="189" hidden="1"/>
    <col min="7430" max="7430" width="18" style="189" hidden="1"/>
    <col min="7431" max="7431" width="4.7109375" style="189" hidden="1"/>
    <col min="7432" max="7680" width="9.28515625" style="189" hidden="1"/>
    <col min="7681" max="7681" width="4.7109375" style="189" hidden="1"/>
    <col min="7682" max="7682" width="11.42578125" style="189" hidden="1"/>
    <col min="7683" max="7683" width="10" style="189" hidden="1"/>
    <col min="7684" max="7684" width="15.28515625" style="189" hidden="1"/>
    <col min="7685" max="7685" width="23.7109375" style="189" hidden="1"/>
    <col min="7686" max="7686" width="18" style="189" hidden="1"/>
    <col min="7687" max="7687" width="4.7109375" style="189" hidden="1"/>
    <col min="7688" max="7936" width="9.28515625" style="189" hidden="1"/>
    <col min="7937" max="7937" width="4.7109375" style="189" hidden="1"/>
    <col min="7938" max="7938" width="11.42578125" style="189" hidden="1"/>
    <col min="7939" max="7939" width="10" style="189" hidden="1"/>
    <col min="7940" max="7940" width="15.28515625" style="189" hidden="1"/>
    <col min="7941" max="7941" width="23.7109375" style="189" hidden="1"/>
    <col min="7942" max="7942" width="18" style="189" hidden="1"/>
    <col min="7943" max="7943" width="4.7109375" style="189" hidden="1"/>
    <col min="7944" max="8192" width="9.28515625" style="189" hidden="1"/>
    <col min="8193" max="8193" width="4.7109375" style="189" hidden="1"/>
    <col min="8194" max="8194" width="11.42578125" style="189" hidden="1"/>
    <col min="8195" max="8195" width="10" style="189" hidden="1"/>
    <col min="8196" max="8196" width="15.28515625" style="189" hidden="1"/>
    <col min="8197" max="8197" width="23.7109375" style="189" hidden="1"/>
    <col min="8198" max="8198" width="18" style="189" hidden="1"/>
    <col min="8199" max="8199" width="4.7109375" style="189" hidden="1"/>
    <col min="8200" max="8448" width="9.28515625" style="189" hidden="1"/>
    <col min="8449" max="8449" width="4.7109375" style="189" hidden="1"/>
    <col min="8450" max="8450" width="11.42578125" style="189" hidden="1"/>
    <col min="8451" max="8451" width="10" style="189" hidden="1"/>
    <col min="8452" max="8452" width="15.28515625" style="189" hidden="1"/>
    <col min="8453" max="8453" width="23.7109375" style="189" hidden="1"/>
    <col min="8454" max="8454" width="18" style="189" hidden="1"/>
    <col min="8455" max="8455" width="4.7109375" style="189" hidden="1"/>
    <col min="8456" max="8704" width="9.28515625" style="189" hidden="1"/>
    <col min="8705" max="8705" width="4.7109375" style="189" hidden="1"/>
    <col min="8706" max="8706" width="11.42578125" style="189" hidden="1"/>
    <col min="8707" max="8707" width="10" style="189" hidden="1"/>
    <col min="8708" max="8708" width="15.28515625" style="189" hidden="1"/>
    <col min="8709" max="8709" width="23.7109375" style="189" hidden="1"/>
    <col min="8710" max="8710" width="18" style="189" hidden="1"/>
    <col min="8711" max="8711" width="4.7109375" style="189" hidden="1"/>
    <col min="8712" max="8960" width="9.28515625" style="189" hidden="1"/>
    <col min="8961" max="8961" width="4.7109375" style="189" hidden="1"/>
    <col min="8962" max="8962" width="11.42578125" style="189" hidden="1"/>
    <col min="8963" max="8963" width="10" style="189" hidden="1"/>
    <col min="8964" max="8964" width="15.28515625" style="189" hidden="1"/>
    <col min="8965" max="8965" width="23.7109375" style="189" hidden="1"/>
    <col min="8966" max="8966" width="18" style="189" hidden="1"/>
    <col min="8967" max="8967" width="4.7109375" style="189" hidden="1"/>
    <col min="8968" max="9216" width="9.28515625" style="189" hidden="1"/>
    <col min="9217" max="9217" width="4.7109375" style="189" hidden="1"/>
    <col min="9218" max="9218" width="11.42578125" style="189" hidden="1"/>
    <col min="9219" max="9219" width="10" style="189" hidden="1"/>
    <col min="9220" max="9220" width="15.28515625" style="189" hidden="1"/>
    <col min="9221" max="9221" width="23.7109375" style="189" hidden="1"/>
    <col min="9222" max="9222" width="18" style="189" hidden="1"/>
    <col min="9223" max="9223" width="4.7109375" style="189" hidden="1"/>
    <col min="9224" max="9472" width="9.28515625" style="189" hidden="1"/>
    <col min="9473" max="9473" width="4.7109375" style="189" hidden="1"/>
    <col min="9474" max="9474" width="11.42578125" style="189" hidden="1"/>
    <col min="9475" max="9475" width="10" style="189" hidden="1"/>
    <col min="9476" max="9476" width="15.28515625" style="189" hidden="1"/>
    <col min="9477" max="9477" width="23.7109375" style="189" hidden="1"/>
    <col min="9478" max="9478" width="18" style="189" hidden="1"/>
    <col min="9479" max="9479" width="4.7109375" style="189" hidden="1"/>
    <col min="9480" max="9728" width="9.28515625" style="189" hidden="1"/>
    <col min="9729" max="9729" width="4.7109375" style="189" hidden="1"/>
    <col min="9730" max="9730" width="11.42578125" style="189" hidden="1"/>
    <col min="9731" max="9731" width="10" style="189" hidden="1"/>
    <col min="9732" max="9732" width="15.28515625" style="189" hidden="1"/>
    <col min="9733" max="9733" width="23.7109375" style="189" hidden="1"/>
    <col min="9734" max="9734" width="18" style="189" hidden="1"/>
    <col min="9735" max="9735" width="4.7109375" style="189" hidden="1"/>
    <col min="9736" max="9984" width="9.28515625" style="189" hidden="1"/>
    <col min="9985" max="9985" width="4.7109375" style="189" hidden="1"/>
    <col min="9986" max="9986" width="11.42578125" style="189" hidden="1"/>
    <col min="9987" max="9987" width="10" style="189" hidden="1"/>
    <col min="9988" max="9988" width="15.28515625" style="189" hidden="1"/>
    <col min="9989" max="9989" width="23.7109375" style="189" hidden="1"/>
    <col min="9990" max="9990" width="18" style="189" hidden="1"/>
    <col min="9991" max="9991" width="4.7109375" style="189" hidden="1"/>
    <col min="9992" max="10240" width="9.28515625" style="189" hidden="1"/>
    <col min="10241" max="10241" width="4.7109375" style="189" hidden="1"/>
    <col min="10242" max="10242" width="11.42578125" style="189" hidden="1"/>
    <col min="10243" max="10243" width="10" style="189" hidden="1"/>
    <col min="10244" max="10244" width="15.28515625" style="189" hidden="1"/>
    <col min="10245" max="10245" width="23.7109375" style="189" hidden="1"/>
    <col min="10246" max="10246" width="18" style="189" hidden="1"/>
    <col min="10247" max="10247" width="4.7109375" style="189" hidden="1"/>
    <col min="10248" max="10496" width="9.28515625" style="189" hidden="1"/>
    <col min="10497" max="10497" width="4.7109375" style="189" hidden="1"/>
    <col min="10498" max="10498" width="11.42578125" style="189" hidden="1"/>
    <col min="10499" max="10499" width="10" style="189" hidden="1"/>
    <col min="10500" max="10500" width="15.28515625" style="189" hidden="1"/>
    <col min="10501" max="10501" width="23.7109375" style="189" hidden="1"/>
    <col min="10502" max="10502" width="18" style="189" hidden="1"/>
    <col min="10503" max="10503" width="4.7109375" style="189" hidden="1"/>
    <col min="10504" max="10752" width="9.28515625" style="189" hidden="1"/>
    <col min="10753" max="10753" width="4.7109375" style="189" hidden="1"/>
    <col min="10754" max="10754" width="11.42578125" style="189" hidden="1"/>
    <col min="10755" max="10755" width="10" style="189" hidden="1"/>
    <col min="10756" max="10756" width="15.28515625" style="189" hidden="1"/>
    <col min="10757" max="10757" width="23.7109375" style="189" hidden="1"/>
    <col min="10758" max="10758" width="18" style="189" hidden="1"/>
    <col min="10759" max="10759" width="4.7109375" style="189" hidden="1"/>
    <col min="10760" max="11008" width="9.28515625" style="189" hidden="1"/>
    <col min="11009" max="11009" width="4.7109375" style="189" hidden="1"/>
    <col min="11010" max="11010" width="11.42578125" style="189" hidden="1"/>
    <col min="11011" max="11011" width="10" style="189" hidden="1"/>
    <col min="11012" max="11012" width="15.28515625" style="189" hidden="1"/>
    <col min="11013" max="11013" width="23.7109375" style="189" hidden="1"/>
    <col min="11014" max="11014" width="18" style="189" hidden="1"/>
    <col min="11015" max="11015" width="4.7109375" style="189" hidden="1"/>
    <col min="11016" max="11264" width="9.28515625" style="189" hidden="1"/>
    <col min="11265" max="11265" width="4.7109375" style="189" hidden="1"/>
    <col min="11266" max="11266" width="11.42578125" style="189" hidden="1"/>
    <col min="11267" max="11267" width="10" style="189" hidden="1"/>
    <col min="11268" max="11268" width="15.28515625" style="189" hidden="1"/>
    <col min="11269" max="11269" width="23.7109375" style="189" hidden="1"/>
    <col min="11270" max="11270" width="18" style="189" hidden="1"/>
    <col min="11271" max="11271" width="4.7109375" style="189" hidden="1"/>
    <col min="11272" max="11520" width="9.28515625" style="189" hidden="1"/>
    <col min="11521" max="11521" width="4.7109375" style="189" hidden="1"/>
    <col min="11522" max="11522" width="11.42578125" style="189" hidden="1"/>
    <col min="11523" max="11523" width="10" style="189" hidden="1"/>
    <col min="11524" max="11524" width="15.28515625" style="189" hidden="1"/>
    <col min="11525" max="11525" width="23.7109375" style="189" hidden="1"/>
    <col min="11526" max="11526" width="18" style="189" hidden="1"/>
    <col min="11527" max="11527" width="4.7109375" style="189" hidden="1"/>
    <col min="11528" max="11776" width="9.28515625" style="189" hidden="1"/>
    <col min="11777" max="11777" width="4.7109375" style="189" hidden="1"/>
    <col min="11778" max="11778" width="11.42578125" style="189" hidden="1"/>
    <col min="11779" max="11779" width="10" style="189" hidden="1"/>
    <col min="11780" max="11780" width="15.28515625" style="189" hidden="1"/>
    <col min="11781" max="11781" width="23.7109375" style="189" hidden="1"/>
    <col min="11782" max="11782" width="18" style="189" hidden="1"/>
    <col min="11783" max="11783" width="4.7109375" style="189" hidden="1"/>
    <col min="11784" max="12032" width="9.28515625" style="189" hidden="1"/>
    <col min="12033" max="12033" width="4.7109375" style="189" hidden="1"/>
    <col min="12034" max="12034" width="11.42578125" style="189" hidden="1"/>
    <col min="12035" max="12035" width="10" style="189" hidden="1"/>
    <col min="12036" max="12036" width="15.28515625" style="189" hidden="1"/>
    <col min="12037" max="12037" width="23.7109375" style="189" hidden="1"/>
    <col min="12038" max="12038" width="18" style="189" hidden="1"/>
    <col min="12039" max="12039" width="4.7109375" style="189" hidden="1"/>
    <col min="12040" max="12288" width="9.28515625" style="189" hidden="1"/>
    <col min="12289" max="12289" width="4.7109375" style="189" hidden="1"/>
    <col min="12290" max="12290" width="11.42578125" style="189" hidden="1"/>
    <col min="12291" max="12291" width="10" style="189" hidden="1"/>
    <col min="12292" max="12292" width="15.28515625" style="189" hidden="1"/>
    <col min="12293" max="12293" width="23.7109375" style="189" hidden="1"/>
    <col min="12294" max="12294" width="18" style="189" hidden="1"/>
    <col min="12295" max="12295" width="4.7109375" style="189" hidden="1"/>
    <col min="12296" max="12544" width="9.28515625" style="189" hidden="1"/>
    <col min="12545" max="12545" width="4.7109375" style="189" hidden="1"/>
    <col min="12546" max="12546" width="11.42578125" style="189" hidden="1"/>
    <col min="12547" max="12547" width="10" style="189" hidden="1"/>
    <col min="12548" max="12548" width="15.28515625" style="189" hidden="1"/>
    <col min="12549" max="12549" width="23.7109375" style="189" hidden="1"/>
    <col min="12550" max="12550" width="18" style="189" hidden="1"/>
    <col min="12551" max="12551" width="4.7109375" style="189" hidden="1"/>
    <col min="12552" max="12800" width="9.28515625" style="189" hidden="1"/>
    <col min="12801" max="12801" width="4.7109375" style="189" hidden="1"/>
    <col min="12802" max="12802" width="11.42578125" style="189" hidden="1"/>
    <col min="12803" max="12803" width="10" style="189" hidden="1"/>
    <col min="12804" max="12804" width="15.28515625" style="189" hidden="1"/>
    <col min="12805" max="12805" width="23.7109375" style="189" hidden="1"/>
    <col min="12806" max="12806" width="18" style="189" hidden="1"/>
    <col min="12807" max="12807" width="4.7109375" style="189" hidden="1"/>
    <col min="12808" max="13056" width="9.28515625" style="189" hidden="1"/>
    <col min="13057" max="13057" width="4.7109375" style="189" hidden="1"/>
    <col min="13058" max="13058" width="11.42578125" style="189" hidden="1"/>
    <col min="13059" max="13059" width="10" style="189" hidden="1"/>
    <col min="13060" max="13060" width="15.28515625" style="189" hidden="1"/>
    <col min="13061" max="13061" width="23.7109375" style="189" hidden="1"/>
    <col min="13062" max="13062" width="18" style="189" hidden="1"/>
    <col min="13063" max="13063" width="4.7109375" style="189" hidden="1"/>
    <col min="13064" max="13312" width="9.28515625" style="189" hidden="1"/>
    <col min="13313" max="13313" width="4.7109375" style="189" hidden="1"/>
    <col min="13314" max="13314" width="11.42578125" style="189" hidden="1"/>
    <col min="13315" max="13315" width="10" style="189" hidden="1"/>
    <col min="13316" max="13316" width="15.28515625" style="189" hidden="1"/>
    <col min="13317" max="13317" width="23.7109375" style="189" hidden="1"/>
    <col min="13318" max="13318" width="18" style="189" hidden="1"/>
    <col min="13319" max="13319" width="4.7109375" style="189" hidden="1"/>
    <col min="13320" max="13568" width="9.28515625" style="189" hidden="1"/>
    <col min="13569" max="13569" width="4.7109375" style="189" hidden="1"/>
    <col min="13570" max="13570" width="11.42578125" style="189" hidden="1"/>
    <col min="13571" max="13571" width="10" style="189" hidden="1"/>
    <col min="13572" max="13572" width="15.28515625" style="189" hidden="1"/>
    <col min="13573" max="13573" width="23.7109375" style="189" hidden="1"/>
    <col min="13574" max="13574" width="18" style="189" hidden="1"/>
    <col min="13575" max="13575" width="4.7109375" style="189" hidden="1"/>
    <col min="13576" max="13824" width="9.28515625" style="189" hidden="1"/>
    <col min="13825" max="13825" width="4.7109375" style="189" hidden="1"/>
    <col min="13826" max="13826" width="11.42578125" style="189" hidden="1"/>
    <col min="13827" max="13827" width="10" style="189" hidden="1"/>
    <col min="13828" max="13828" width="15.28515625" style="189" hidden="1"/>
    <col min="13829" max="13829" width="23.7109375" style="189" hidden="1"/>
    <col min="13830" max="13830" width="18" style="189" hidden="1"/>
    <col min="13831" max="13831" width="4.7109375" style="189" hidden="1"/>
    <col min="13832" max="14080" width="9.28515625" style="189" hidden="1"/>
    <col min="14081" max="14081" width="4.7109375" style="189" hidden="1"/>
    <col min="14082" max="14082" width="11.42578125" style="189" hidden="1"/>
    <col min="14083" max="14083" width="10" style="189" hidden="1"/>
    <col min="14084" max="14084" width="15.28515625" style="189" hidden="1"/>
    <col min="14085" max="14085" width="23.7109375" style="189" hidden="1"/>
    <col min="14086" max="14086" width="18" style="189" hidden="1"/>
    <col min="14087" max="14087" width="4.7109375" style="189" hidden="1"/>
    <col min="14088" max="14336" width="9.28515625" style="189" hidden="1"/>
    <col min="14337" max="14337" width="4.7109375" style="189" hidden="1"/>
    <col min="14338" max="14338" width="11.42578125" style="189" hidden="1"/>
    <col min="14339" max="14339" width="10" style="189" hidden="1"/>
    <col min="14340" max="14340" width="15.28515625" style="189" hidden="1"/>
    <col min="14341" max="14341" width="23.7109375" style="189" hidden="1"/>
    <col min="14342" max="14342" width="18" style="189" hidden="1"/>
    <col min="14343" max="14343" width="4.7109375" style="189" hidden="1"/>
    <col min="14344" max="14592" width="9.28515625" style="189" hidden="1"/>
    <col min="14593" max="14593" width="4.7109375" style="189" hidden="1"/>
    <col min="14594" max="14594" width="11.42578125" style="189" hidden="1"/>
    <col min="14595" max="14595" width="10" style="189" hidden="1"/>
    <col min="14596" max="14596" width="15.28515625" style="189" hidden="1"/>
    <col min="14597" max="14597" width="23.7109375" style="189" hidden="1"/>
    <col min="14598" max="14598" width="18" style="189" hidden="1"/>
    <col min="14599" max="14599" width="4.7109375" style="189" hidden="1"/>
    <col min="14600" max="14848" width="9.28515625" style="189" hidden="1"/>
    <col min="14849" max="14849" width="4.7109375" style="189" hidden="1"/>
    <col min="14850" max="14850" width="11.42578125" style="189" hidden="1"/>
    <col min="14851" max="14851" width="10" style="189" hidden="1"/>
    <col min="14852" max="14852" width="15.28515625" style="189" hidden="1"/>
    <col min="14853" max="14853" width="23.7109375" style="189" hidden="1"/>
    <col min="14854" max="14854" width="18" style="189" hidden="1"/>
    <col min="14855" max="14855" width="4.7109375" style="189" hidden="1"/>
    <col min="14856" max="15104" width="9.28515625" style="189" hidden="1"/>
    <col min="15105" max="15105" width="4.7109375" style="189" hidden="1"/>
    <col min="15106" max="15106" width="11.42578125" style="189" hidden="1"/>
    <col min="15107" max="15107" width="10" style="189" hidden="1"/>
    <col min="15108" max="15108" width="15.28515625" style="189" hidden="1"/>
    <col min="15109" max="15109" width="23.7109375" style="189" hidden="1"/>
    <col min="15110" max="15110" width="18" style="189" hidden="1"/>
    <col min="15111" max="15111" width="4.7109375" style="189" hidden="1"/>
    <col min="15112" max="15360" width="9.28515625" style="189" hidden="1"/>
    <col min="15361" max="15361" width="4.7109375" style="189" hidden="1"/>
    <col min="15362" max="15362" width="11.42578125" style="189" hidden="1"/>
    <col min="15363" max="15363" width="10" style="189" hidden="1"/>
    <col min="15364" max="15364" width="15.28515625" style="189" hidden="1"/>
    <col min="15365" max="15365" width="23.7109375" style="189" hidden="1"/>
    <col min="15366" max="15366" width="18" style="189" hidden="1"/>
    <col min="15367" max="15367" width="4.7109375" style="189" hidden="1"/>
    <col min="15368" max="15616" width="9.28515625" style="189" hidden="1"/>
    <col min="15617" max="15617" width="4.7109375" style="189" hidden="1"/>
    <col min="15618" max="15618" width="11.42578125" style="189" hidden="1"/>
    <col min="15619" max="15619" width="10" style="189" hidden="1"/>
    <col min="15620" max="15620" width="15.28515625" style="189" hidden="1"/>
    <col min="15621" max="15621" width="23.7109375" style="189" hidden="1"/>
    <col min="15622" max="15622" width="18" style="189" hidden="1"/>
    <col min="15623" max="15623" width="4.7109375" style="189" hidden="1"/>
    <col min="15624" max="15872" width="9.28515625" style="189" hidden="1"/>
    <col min="15873" max="15873" width="4.7109375" style="189" hidden="1"/>
    <col min="15874" max="15874" width="11.42578125" style="189" hidden="1"/>
    <col min="15875" max="15875" width="10" style="189" hidden="1"/>
    <col min="15876" max="15876" width="15.28515625" style="189" hidden="1"/>
    <col min="15877" max="15877" width="23.7109375" style="189" hidden="1"/>
    <col min="15878" max="15878" width="18" style="189" hidden="1"/>
    <col min="15879" max="15879" width="4.7109375" style="189" hidden="1"/>
    <col min="15880" max="16128" width="9.28515625" style="189" hidden="1"/>
    <col min="16129" max="16129" width="4.7109375" style="189" hidden="1"/>
    <col min="16130" max="16130" width="11.42578125" style="189" hidden="1"/>
    <col min="16131" max="16131" width="10" style="189" hidden="1"/>
    <col min="16132" max="16132" width="15.28515625" style="189" hidden="1"/>
    <col min="16133" max="16133" width="23.7109375" style="189" hidden="1"/>
    <col min="16134" max="16134" width="18" style="189" hidden="1"/>
    <col min="16135" max="16135" width="4.7109375" style="189" hidden="1"/>
    <col min="16136" max="16384" width="9.28515625" style="189" hidden="1"/>
  </cols>
  <sheetData>
    <row r="1" spans="1:7" ht="10.9" customHeight="1" x14ac:dyDescent="0.2">
      <c r="A1" s="188"/>
      <c r="B1" s="188"/>
      <c r="C1" s="188"/>
      <c r="D1" s="188"/>
      <c r="E1" s="188"/>
      <c r="F1" s="188"/>
      <c r="G1" s="188"/>
    </row>
    <row r="2" spans="1:7" ht="18" x14ac:dyDescent="0.25">
      <c r="A2" s="5" t="s">
        <v>0</v>
      </c>
      <c r="B2" s="6"/>
      <c r="C2" s="6"/>
      <c r="D2" s="6"/>
      <c r="E2" s="6"/>
      <c r="F2" s="6"/>
      <c r="G2" s="190"/>
    </row>
    <row r="3" spans="1:7" ht="15.75" x14ac:dyDescent="0.25">
      <c r="A3" s="6" t="s">
        <v>111</v>
      </c>
      <c r="B3" s="6"/>
      <c r="C3" s="6"/>
      <c r="D3" s="6"/>
      <c r="E3" s="6"/>
      <c r="F3" s="6"/>
      <c r="G3" s="190"/>
    </row>
    <row r="4" spans="1:7" ht="15.75" x14ac:dyDescent="0.25">
      <c r="A4" s="6" t="s">
        <v>112</v>
      </c>
      <c r="B4" s="6"/>
      <c r="C4" s="6"/>
      <c r="D4" s="6"/>
      <c r="E4" s="6"/>
      <c r="F4" s="6"/>
      <c r="G4" s="190"/>
    </row>
    <row r="5" spans="1:7" s="219" customFormat="1" ht="15.75" x14ac:dyDescent="0.25">
      <c r="A5" s="217" t="s">
        <v>132</v>
      </c>
      <c r="B5" s="217"/>
      <c r="C5" s="217"/>
      <c r="D5" s="218"/>
      <c r="E5" s="217"/>
      <c r="F5" s="217"/>
      <c r="G5" s="218"/>
    </row>
    <row r="6" spans="1:7" x14ac:dyDescent="0.2"/>
    <row r="7" spans="1:7" x14ac:dyDescent="0.2">
      <c r="B7" s="7" t="s">
        <v>113</v>
      </c>
      <c r="C7" s="191"/>
      <c r="D7" s="191"/>
      <c r="E7" s="7" t="s">
        <v>114</v>
      </c>
      <c r="F7" s="192"/>
    </row>
    <row r="8" spans="1:7" x14ac:dyDescent="0.2">
      <c r="A8" s="193"/>
      <c r="B8" s="194" t="s">
        <v>6</v>
      </c>
      <c r="C8" s="195"/>
      <c r="D8" s="195"/>
      <c r="E8" s="194">
        <v>123</v>
      </c>
      <c r="F8" s="196"/>
    </row>
    <row r="9" spans="1:7" ht="10.15" customHeight="1" x14ac:dyDescent="0.2"/>
    <row r="10" spans="1:7" ht="10.15" customHeight="1" x14ac:dyDescent="0.2"/>
    <row r="11" spans="1:7" x14ac:dyDescent="0.2">
      <c r="B11" s="8" t="s">
        <v>115</v>
      </c>
      <c r="F11" s="9" t="s">
        <v>116</v>
      </c>
    </row>
    <row r="12" spans="1:7" x14ac:dyDescent="0.2">
      <c r="B12" s="189" t="s">
        <v>117</v>
      </c>
      <c r="D12" s="197">
        <f>SUM('HE, Section I'!K21:M22)</f>
        <v>90405000</v>
      </c>
      <c r="E12" s="198"/>
      <c r="F12" s="199">
        <f>SUM('HE, Section I'!O21:O22)</f>
        <v>0.32572485986318872</v>
      </c>
      <c r="G12" s="198"/>
    </row>
    <row r="13" spans="1:7" x14ac:dyDescent="0.2">
      <c r="B13" s="189" t="s">
        <v>118</v>
      </c>
      <c r="D13" s="197">
        <f>SUM('HE, Section I'!K37:M37)</f>
        <v>37265200</v>
      </c>
      <c r="E13" s="198"/>
      <c r="F13" s="199">
        <f>SUM('HE, Section I'!O37:O38)</f>
        <v>0.13426472040012941</v>
      </c>
      <c r="G13" s="198"/>
    </row>
    <row r="14" spans="1:7" x14ac:dyDescent="0.2">
      <c r="B14" s="189" t="s">
        <v>44</v>
      </c>
      <c r="D14" s="197">
        <f>SUM('HE, Section I'!K49:M50)</f>
        <v>0</v>
      </c>
      <c r="E14" s="198"/>
      <c r="F14" s="199">
        <f>SUM('HE, Section I'!O49:O50)</f>
        <v>0</v>
      </c>
      <c r="G14" s="198"/>
    </row>
    <row r="15" spans="1:7" x14ac:dyDescent="0.2">
      <c r="B15" s="189" t="s">
        <v>84</v>
      </c>
      <c r="D15" s="197">
        <f>SUM('HE, Section I'!K69:M69)</f>
        <v>149880000</v>
      </c>
      <c r="E15" s="198"/>
      <c r="F15" s="199">
        <f>SUM('HE, Section I'!O69:O70)</f>
        <v>0.54001041973668185</v>
      </c>
      <c r="G15" s="198"/>
    </row>
    <row r="16" spans="1:7" x14ac:dyDescent="0.2">
      <c r="C16" s="8" t="s">
        <v>119</v>
      </c>
      <c r="D16" s="197">
        <f>SUM(D12:D15)</f>
        <v>277550200</v>
      </c>
      <c r="E16" s="198"/>
      <c r="F16" s="199">
        <f>SUM(F12:F15)</f>
        <v>1</v>
      </c>
      <c r="G16" s="198"/>
    </row>
    <row r="17" spans="2:7" ht="9.6" customHeight="1" x14ac:dyDescent="0.2">
      <c r="D17" s="198"/>
      <c r="E17" s="198"/>
      <c r="F17" s="198"/>
      <c r="G17" s="198"/>
    </row>
    <row r="18" spans="2:7" ht="9.6" customHeight="1" x14ac:dyDescent="0.2"/>
    <row r="19" spans="2:7" x14ac:dyDescent="0.2">
      <c r="B19" s="8" t="s">
        <v>120</v>
      </c>
    </row>
    <row r="20" spans="2:7" x14ac:dyDescent="0.2">
      <c r="B20" s="189" t="s">
        <v>121</v>
      </c>
      <c r="D20" s="197">
        <f>SUM('HE, Section II'!I19:I20)</f>
        <v>2555760</v>
      </c>
      <c r="E20" s="198"/>
    </row>
    <row r="21" spans="2:7" x14ac:dyDescent="0.2">
      <c r="B21" s="189" t="s">
        <v>122</v>
      </c>
      <c r="D21" s="197">
        <f>SUM('HE, Section II'!I38:I39)</f>
        <v>14247161.300000001</v>
      </c>
      <c r="E21" s="198"/>
    </row>
    <row r="22" spans="2:7" x14ac:dyDescent="0.2">
      <c r="B22" s="189" t="s">
        <v>123</v>
      </c>
      <c r="D22" s="197">
        <f>SUM('HE, Section II'!I62:I63)</f>
        <v>3017678.3200000003</v>
      </c>
      <c r="E22" s="198"/>
    </row>
    <row r="23" spans="2:7" x14ac:dyDescent="0.2">
      <c r="B23" s="189" t="s">
        <v>124</v>
      </c>
      <c r="D23" s="197">
        <f>SUM('HE, Section II'!I81:I82)</f>
        <v>3409386.67</v>
      </c>
      <c r="E23" s="198"/>
    </row>
    <row r="24" spans="2:7" x14ac:dyDescent="0.2">
      <c r="C24" s="8" t="s">
        <v>119</v>
      </c>
      <c r="D24" s="197">
        <f>SUM(D20:D23)</f>
        <v>23229986.289999999</v>
      </c>
      <c r="E24" s="198"/>
    </row>
    <row r="25" spans="2:7" ht="9.6" customHeight="1" x14ac:dyDescent="0.2">
      <c r="D25" s="198"/>
      <c r="E25" s="198"/>
    </row>
    <row r="26" spans="2:7" ht="9.6" customHeight="1" x14ac:dyDescent="0.2">
      <c r="D26" s="198"/>
      <c r="E26" s="198"/>
    </row>
    <row r="27" spans="2:7" x14ac:dyDescent="0.2">
      <c r="B27" s="8" t="s">
        <v>125</v>
      </c>
      <c r="D27" s="198"/>
      <c r="E27" s="198"/>
    </row>
    <row r="28" spans="2:7" x14ac:dyDescent="0.2">
      <c r="C28" s="189" t="s">
        <v>126</v>
      </c>
      <c r="D28" s="99">
        <f>D24*F13</f>
        <v>3118967.6141256895</v>
      </c>
      <c r="E28" s="198" t="s">
        <v>40</v>
      </c>
    </row>
    <row r="29" spans="2:7" x14ac:dyDescent="0.2">
      <c r="C29" s="189" t="s">
        <v>84</v>
      </c>
      <c r="D29" s="99">
        <f>D24*F15</f>
        <v>12544434.646940265</v>
      </c>
      <c r="E29" s="198" t="s">
        <v>57</v>
      </c>
    </row>
    <row r="30" spans="2:7" x14ac:dyDescent="0.2">
      <c r="C30" s="8" t="s">
        <v>119</v>
      </c>
      <c r="D30" s="100">
        <f>SUM(D28:D29)</f>
        <v>15663402.261065954</v>
      </c>
      <c r="E30" s="198"/>
    </row>
    <row r="31" spans="2:7" ht="9.6" customHeight="1" x14ac:dyDescent="0.2"/>
    <row r="32" spans="2:7" ht="9.6" customHeight="1" x14ac:dyDescent="0.2"/>
    <row r="33" spans="1:7" x14ac:dyDescent="0.2">
      <c r="B33" s="8" t="s">
        <v>127</v>
      </c>
      <c r="F33" s="8" t="s">
        <v>128</v>
      </c>
      <c r="G33" s="200"/>
    </row>
    <row r="34" spans="1:7" x14ac:dyDescent="0.2">
      <c r="B34" s="189" t="s">
        <v>117</v>
      </c>
      <c r="D34" s="197">
        <f>D12</f>
        <v>90405000</v>
      </c>
      <c r="E34" s="198"/>
      <c r="F34" s="199">
        <f>D34/D38</f>
        <v>0.34520640513586193</v>
      </c>
      <c r="G34" s="201" t="s">
        <v>27</v>
      </c>
    </row>
    <row r="35" spans="1:7" x14ac:dyDescent="0.2">
      <c r="B35" s="189" t="s">
        <v>118</v>
      </c>
      <c r="D35" s="197">
        <f>D13-D28</f>
        <v>34146232.385874309</v>
      </c>
      <c r="E35" s="198"/>
      <c r="F35" s="199">
        <f>D35/D38</f>
        <v>0.13038546685317645</v>
      </c>
      <c r="G35" s="201" t="s">
        <v>41</v>
      </c>
    </row>
    <row r="36" spans="1:7" x14ac:dyDescent="0.2">
      <c r="B36" s="189" t="s">
        <v>44</v>
      </c>
      <c r="D36" s="197">
        <f>D14</f>
        <v>0</v>
      </c>
      <c r="E36" s="198"/>
      <c r="F36" s="199">
        <f>D36/D38</f>
        <v>0</v>
      </c>
      <c r="G36" s="198"/>
    </row>
    <row r="37" spans="1:7" x14ac:dyDescent="0.2">
      <c r="B37" s="189" t="s">
        <v>84</v>
      </c>
      <c r="D37" s="197">
        <f>D15-D29</f>
        <v>137335565.35305974</v>
      </c>
      <c r="E37" s="198"/>
      <c r="F37" s="199">
        <f>D37/D38</f>
        <v>0.52440812801096159</v>
      </c>
      <c r="G37" s="201" t="s">
        <v>60</v>
      </c>
    </row>
    <row r="38" spans="1:7" x14ac:dyDescent="0.2">
      <c r="C38" s="8" t="s">
        <v>119</v>
      </c>
      <c r="D38" s="99">
        <f>SUM(D34:D37)</f>
        <v>261886797.73893404</v>
      </c>
      <c r="E38" s="198" t="s">
        <v>63</v>
      </c>
      <c r="F38" s="199">
        <f>SUM(F34:F37)</f>
        <v>1</v>
      </c>
      <c r="G38" s="198"/>
    </row>
    <row r="39" spans="1:7" ht="10.15" customHeight="1" x14ac:dyDescent="0.2">
      <c r="A39" s="202" t="s">
        <v>129</v>
      </c>
      <c r="C39" s="8"/>
      <c r="D39" s="203"/>
      <c r="F39" s="204"/>
    </row>
    <row r="40" spans="1:7" x14ac:dyDescent="0.2">
      <c r="A40" s="206" t="s">
        <v>130</v>
      </c>
      <c r="B40" s="195"/>
      <c r="C40" s="195"/>
      <c r="D40" s="195"/>
      <c r="E40" s="195"/>
      <c r="F40" s="195"/>
    </row>
    <row r="41" spans="1:7" x14ac:dyDescent="0.2">
      <c r="A41" s="205"/>
    </row>
  </sheetData>
  <sheetProtection algorithmName="SHA-512" hashValue="ojddzWIyyipCTKXXxa/trLChrYQ+9v+aDCWUgUKP4H6sTyqYMDpuiCifbfPQ1UMmVconVhXGFXWBYBaezz7pzQ==" saltValue="eJmRwqtwrJEabxC/afSsKw==" spinCount="100000" sheet="1" objects="1" scenarios="1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351D9FB2446041A3B1DF288C98E0B5" ma:contentTypeVersion="20" ma:contentTypeDescription="Create a new document." ma:contentTypeScope="" ma:versionID="63eeaddb12517cce73d28140dbbf4729">
  <xsd:schema xmlns:xsd="http://www.w3.org/2001/XMLSchema" xmlns:xs="http://www.w3.org/2001/XMLSchema" xmlns:p="http://schemas.microsoft.com/office/2006/metadata/properties" xmlns:ns2="07c3ece8-5556-4c64-ad2e-44a3ee6bbad4" xmlns:ns3="11b8b724-a35a-4e69-bfd6-c3eeff9b847f" targetNamespace="http://schemas.microsoft.com/office/2006/metadata/properties" ma:root="true" ma:fieldsID="57ef6826afd1f5f50a87b9b93877e6d6" ns2:_="" ns3:_="">
    <xsd:import namespace="07c3ece8-5556-4c64-ad2e-44a3ee6bbad4"/>
    <xsd:import namespace="11b8b724-a35a-4e69-bfd6-c3eeff9b847f"/>
    <xsd:element name="properties">
      <xsd:complexType>
        <xsd:sequence>
          <xsd:element name="documentManagement">
            <xsd:complexType>
              <xsd:all>
                <xsd:element ref="ns2:ApprovalProcessId" minOccurs="0"/>
                <xsd:element ref="ns2:ApprovalProcessLink" minOccurs="0"/>
                <xsd:element ref="ns2:ApprovalProcessTitle" minOccurs="0"/>
                <xsd:element ref="ns2:UploadedBy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3ece8-5556-4c64-ad2e-44a3ee6bbad4" elementFormDefault="qualified">
    <xsd:import namespace="http://schemas.microsoft.com/office/2006/documentManagement/types"/>
    <xsd:import namespace="http://schemas.microsoft.com/office/infopath/2007/PartnerControls"/>
    <xsd:element name="ApprovalProcessId" ma:index="8" nillable="true" ma:displayName="Approval Process Id" ma:decimals="0" ma:format="Dropdown" ma:indexed="true" ma:internalName="ApprovalProcessId" ma:percentage="FALSE">
      <xsd:simpleType>
        <xsd:restriction base="dms:Number"/>
      </xsd:simpleType>
    </xsd:element>
    <xsd:element name="ApprovalProcessLink" ma:index="9" nillable="true" ma:displayName="Approval Process Link" ma:format="Hyperlink" ma:internalName="ApprovalProcess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pprovalProcessTitle" ma:index="10" nillable="true" ma:displayName="Approval Process Title" ma:format="Dropdown" ma:indexed="true" ma:internalName="ApprovalProcessTitle">
      <xsd:simpleType>
        <xsd:restriction base="dms:Text">
          <xsd:maxLength value="255"/>
        </xsd:restriction>
      </xsd:simpleType>
    </xsd:element>
    <xsd:element name="UploadedBy" ma:index="11" nillable="true" ma:displayName="Uploaded By" ma:format="Dropdown" ma:indexed="true" ma:list="UserInfo" ma:SharePointGroup="0" ma:internalName="Upload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593c1e6-1b19-43fc-8c97-9917042d44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8b724-a35a-4e69-bfd6-c3eeff9b847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8825aff-5f54-40f4-9601-c499884e4f03}" ma:internalName="TaxCatchAll" ma:showField="CatchAllData" ma:web="11b8b724-a35a-4e69-bfd6-c3eeff9b84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7593c1e6-1b19-43fc-8c97-9917042d440b" ContentTypeId="0x01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ProcessId xmlns="07c3ece8-5556-4c64-ad2e-44a3ee6bbad4">545</ApprovalProcessId>
    <ApprovalProcessTitle xmlns="07c3ece8-5556-4c64-ad2e-44a3ee6bbad4">APS 011 - Biennial Review: Benefits Proportional by MOF</ApprovalProcessTitle>
    <ApprovalProcessLink xmlns="07c3ece8-5556-4c64-ad2e-44a3ee6bbad4">
      <Url>https://txcomptroller.sharepoint.com/sites/FiscalMgmt/SFS/FD/_layouts/15/listform.aspx?PageType=4&amp;ListId=41b945b2%2Dba2b%2D486e%2D9e9c%2D93feb8018a13&amp;ID=545&amp;ContentTypeID=0x0100041D1C02EA020145ACAC82110F55168D</Url>
      <Description>https://txcomptroller.sharepoint.com/sites/FiscalMgmt/SFS/FD/_layouts/15/listform.aspx?PageType=4&amp;ListId=41b945b2%2Dba2b%2D486e%2D9e9c%2D93feb8018a13&amp;ID=545&amp;ContentTypeID=0x0100041D1C02EA020145ACAC82110F55168D</Description>
    </ApprovalProcessLink>
    <UploadedBy xmlns="07c3ece8-5556-4c64-ad2e-44a3ee6bbad4">
      <UserInfo>
        <DisplayName>Alison Cowden</DisplayName>
        <AccountId>904</AccountId>
        <AccountType/>
      </UserInfo>
    </UploadedBy>
    <TaxCatchAll xmlns="11b8b724-a35a-4e69-bfd6-c3eeff9b847f" xsi:nil="true"/>
    <lcf76f155ced4ddcb4097134ff3c332f xmlns="07c3ece8-5556-4c64-ad2e-44a3ee6bbad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9926DD4-F97E-4837-86DF-9A45FE7C81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004784-CF7F-4036-BE15-65E42C805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c3ece8-5556-4c64-ad2e-44a3ee6bbad4"/>
    <ds:schemaRef ds:uri="11b8b724-a35a-4e69-bfd6-c3eeff9b8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CC9DE0-7C6D-42AA-8CD8-0DEC6AB447FC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8A370E5-E8F8-4494-B9A2-EF3CDE82997E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11b8b724-a35a-4e69-bfd6-c3eeff9b847f"/>
    <ds:schemaRef ds:uri="http://schemas.microsoft.com/office/infopath/2007/PartnerControls"/>
    <ds:schemaRef ds:uri="http://schemas.openxmlformats.org/package/2006/metadata/core-properties"/>
    <ds:schemaRef ds:uri="07c3ece8-5556-4c64-ad2e-44a3ee6bbad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HE, Section I</vt:lpstr>
      <vt:lpstr>HE, Section II</vt:lpstr>
      <vt:lpstr>LocalFdsAdj</vt:lpstr>
      <vt:lpstr>'HE, Section I'!Print_Area</vt:lpstr>
      <vt:lpstr>LocalFdsAdj!Print_Area</vt:lpstr>
    </vt:vector>
  </TitlesOfParts>
  <Manager/>
  <Company>Texas Comptroller of Public Accounts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Miller</dc:creator>
  <cp:keywords/>
  <dc:description/>
  <cp:lastModifiedBy>Alison Cowden</cp:lastModifiedBy>
  <cp:revision/>
  <dcterms:created xsi:type="dcterms:W3CDTF">2016-10-11T19:51:06Z</dcterms:created>
  <dcterms:modified xsi:type="dcterms:W3CDTF">2023-11-28T22:15:43Z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0x010100B9351D9FB2446041A3B1DF288C98E0B5</vt:lpwstr>
  </property>
</Properties>
</file>