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4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" yWindow="336" windowWidth="19296" windowHeight="10896" tabRatio="801" firstSheet="1" activeTab="1"/>
  </bookViews>
  <sheets>
    <sheet name="Sheet1" sheetId="1" state="hidden" r:id="rId1"/>
    <sheet name="Instructions" sheetId="2" r:id="rId2"/>
    <sheet name="Data_Entry_Front_Page" sheetId="3" r:id="rId3"/>
    <sheet name="Front_Page" sheetId="4" r:id="rId4"/>
    <sheet name="COBJ_Continuation" sheetId="5" r:id="rId5"/>
    <sheet name="Meals_Lodging_Mileage_Detail" sheetId="6" r:id="rId6"/>
    <sheet name="Mileage_Detail 1" sheetId="7" r:id="rId7"/>
    <sheet name="Mileage_Detail 2" sheetId="8" r:id="rId8"/>
    <sheet name="Mileage_Detail 3" sheetId="9" r:id="rId9"/>
    <sheet name="Mileage_Detail 4" sheetId="10" r:id="rId10"/>
    <sheet name="Mileage_Detail 5" sheetId="11" r:id="rId11"/>
    <sheet name="Additional_COBJs" sheetId="12" r:id="rId12"/>
  </sheets>
  <definedNames>
    <definedName name="BPTOTL1" localSheetId="5">'Meals_Lodging_Mileage_Detail'!$AA$68</definedName>
    <definedName name="BPTOTL1">#REF!</definedName>
    <definedName name="BPTOTL2" localSheetId="11">'Mileage_Detail 1'!#REF!</definedName>
    <definedName name="BPTOTL2" localSheetId="7">'Mileage_Detail 2'!#REF!</definedName>
    <definedName name="BPTOTL2" localSheetId="8">'Mileage_Detail 3'!#REF!</definedName>
    <definedName name="BPTOTL2" localSheetId="9">'Mileage_Detail 4'!#REF!</definedName>
    <definedName name="BPTOTL2" localSheetId="10">'Mileage_Detail 5'!#REF!</definedName>
    <definedName name="BPTOTL2">'Mileage_Detail 1'!#REF!</definedName>
    <definedName name="check">#REF!</definedName>
    <definedName name="cobj_tot">'Front_Page'!$AE$76</definedName>
    <definedName name="code">#REF!</definedName>
    <definedName name="CRITERIA" localSheetId="5">'Meals_Lodging_Mileage_Detail'!$N$66</definedName>
    <definedName name="DATABASE" localSheetId="5">'Meals_Lodging_Mileage_Detail'!$N$66</definedName>
    <definedName name="FAR">#REF!</definedName>
    <definedName name="FARES">#REF!</definedName>
    <definedName name="FRONT_TL">'Front_Page'!$AG$74</definedName>
    <definedName name="FRONTP1">'Front_Page'!$Y$74</definedName>
    <definedName name="FRONTP2" localSheetId="11">'Additional_COBJs'!$AG$70</definedName>
    <definedName name="FRONTP2">'COBJ_Continuation'!$AG$70</definedName>
    <definedName name="GAL">#REF!</definedName>
    <definedName name="GALV">#REF!</definedName>
    <definedName name="Hotel_Occupancy_Tax">'Sheet1'!$A:$A</definedName>
    <definedName name="index">#REF!</definedName>
    <definedName name="MEA">#REF!</definedName>
    <definedName name="MEALS">#REF!</definedName>
    <definedName name="MIL">#REF!</definedName>
    <definedName name="MILES">#REF!</definedName>
    <definedName name="OTH">#REF!</definedName>
    <definedName name="OTHER">#REF!</definedName>
    <definedName name="_xlnm.Print_Area" localSheetId="11">'Additional_COBJs'!$A$5:$AK$67</definedName>
    <definedName name="_xlnm.Print_Area" localSheetId="4">'COBJ_Continuation'!$A$5:$AK$67</definedName>
    <definedName name="_xlnm.Print_Area" localSheetId="3">'Front_Page'!$A$5:$AK$70</definedName>
    <definedName name="_xlnm.Print_Area" localSheetId="5">'Meals_Lodging_Mileage_Detail'!$A$5:$T$69</definedName>
    <definedName name="_xlnm.Print_Area" localSheetId="6">'Mileage_Detail 1'!$A$5:$M$63</definedName>
    <definedName name="_xlnm.Print_Area" localSheetId="7">'Mileage_Detail 2'!$A$5:$M$63</definedName>
    <definedName name="_xlnm.Print_Area" localSheetId="8">'Mileage_Detail 3'!$A$5:$M$63</definedName>
    <definedName name="_xlnm.Print_Area" localSheetId="9">'Mileage_Detail 4'!$A$5:$M$63</definedName>
    <definedName name="_xlnm.Print_Area" localSheetId="10">'Mileage_Detail 5'!$A$5:$M$63</definedName>
    <definedName name="_xlnm.Print_Titles" localSheetId="1">'Instructions'!$1:$2</definedName>
    <definedName name="STA">#REF!</definedName>
    <definedName name="STATE">#REF!</definedName>
    <definedName name="table">#REF!</definedName>
  </definedNames>
  <calcPr fullCalcOnLoad="1"/>
</workbook>
</file>

<file path=xl/comments12.xml><?xml version="1.0" encoding="utf-8"?>
<comments xmlns="http://schemas.openxmlformats.org/spreadsheetml/2006/main">
  <authors>
    <author>TxCPA</author>
  </authors>
  <commentList>
    <comment ref="A14" authorId="0">
      <text>
        <r>
          <rPr>
            <b/>
            <sz val="8"/>
            <rFont val="Tahoma"/>
            <family val="2"/>
          </rPr>
          <t>TxCPA:</t>
        </r>
        <r>
          <rPr>
            <sz val="8"/>
            <rFont val="Tahoma"/>
            <family val="2"/>
          </rPr>
          <t xml:space="preserve">
SFX Number will automatically populate once the Amount field is populated.</t>
        </r>
      </text>
    </comment>
    <comment ref="A21" authorId="0">
      <text>
        <r>
          <rPr>
            <b/>
            <sz val="8"/>
            <rFont val="Tahoma"/>
            <family val="2"/>
          </rPr>
          <t>TxCPA:</t>
        </r>
        <r>
          <rPr>
            <sz val="8"/>
            <rFont val="Tahoma"/>
            <family val="2"/>
          </rPr>
          <t xml:space="preserve">
SFX Number will automatically populate once the Amount field is populated.</t>
        </r>
      </text>
    </comment>
    <comment ref="A28" authorId="0">
      <text>
        <r>
          <rPr>
            <b/>
            <sz val="8"/>
            <rFont val="Tahoma"/>
            <family val="2"/>
          </rPr>
          <t>TxCPA:</t>
        </r>
        <r>
          <rPr>
            <sz val="8"/>
            <rFont val="Tahoma"/>
            <family val="2"/>
          </rPr>
          <t xml:space="preserve">
SFX Number will automatically populate once the Amount field is populated.</t>
        </r>
      </text>
    </comment>
    <comment ref="A35" authorId="0">
      <text>
        <r>
          <rPr>
            <b/>
            <sz val="8"/>
            <rFont val="Tahoma"/>
            <family val="2"/>
          </rPr>
          <t>TxCPA:</t>
        </r>
        <r>
          <rPr>
            <sz val="8"/>
            <rFont val="Tahoma"/>
            <family val="2"/>
          </rPr>
          <t xml:space="preserve">
SFX Number will automatically populate once the Amount field is populated.</t>
        </r>
      </text>
    </comment>
    <comment ref="A42" authorId="0">
      <text>
        <r>
          <rPr>
            <b/>
            <sz val="8"/>
            <rFont val="Tahoma"/>
            <family val="2"/>
          </rPr>
          <t>TxCPA:</t>
        </r>
        <r>
          <rPr>
            <sz val="8"/>
            <rFont val="Tahoma"/>
            <family val="2"/>
          </rPr>
          <t xml:space="preserve">
SFX Number will automatically populate once the Amount field is populated.</t>
        </r>
      </text>
    </comment>
    <comment ref="A49" authorId="0">
      <text>
        <r>
          <rPr>
            <b/>
            <sz val="8"/>
            <rFont val="Tahoma"/>
            <family val="2"/>
          </rPr>
          <t>TxCPA:</t>
        </r>
        <r>
          <rPr>
            <sz val="8"/>
            <rFont val="Tahoma"/>
            <family val="2"/>
          </rPr>
          <t xml:space="preserve">
SFX Number will automatically populate once the Amount field is populated.</t>
        </r>
      </text>
    </comment>
    <comment ref="A56" authorId="0">
      <text>
        <r>
          <rPr>
            <b/>
            <sz val="8"/>
            <rFont val="Tahoma"/>
            <family val="2"/>
          </rPr>
          <t>TxCPA:</t>
        </r>
        <r>
          <rPr>
            <sz val="8"/>
            <rFont val="Tahoma"/>
            <family val="2"/>
          </rPr>
          <t xml:space="preserve">
SFX Number will automatically populate once the Amount field is populated.</t>
        </r>
      </text>
    </comment>
    <comment ref="A63" authorId="0">
      <text>
        <r>
          <rPr>
            <b/>
            <sz val="8"/>
            <rFont val="Tahoma"/>
            <family val="2"/>
          </rPr>
          <t>TxCPA:</t>
        </r>
        <r>
          <rPr>
            <sz val="8"/>
            <rFont val="Tahoma"/>
            <family val="2"/>
          </rPr>
          <t xml:space="preserve">
SFX Number will automatically populate once the Amount field is populated.</t>
        </r>
      </text>
    </comment>
  </commentList>
</comments>
</file>

<file path=xl/sharedStrings.xml><?xml version="1.0" encoding="utf-8"?>
<sst xmlns="http://schemas.openxmlformats.org/spreadsheetml/2006/main" count="980" uniqueCount="513">
  <si>
    <t xml:space="preserve">Comptroller – Fiscal </t>
  </si>
  <si>
    <t xml:space="preserve">Comptroller – Funds Management </t>
  </si>
  <si>
    <t xml:space="preserve">Texas Food and Fibers Commission (Abolished) </t>
  </si>
  <si>
    <t xml:space="preserve">DIR – Year 2000 Conversion (Administered by Agency 313) </t>
  </si>
  <si>
    <t xml:space="preserve">Comptroller – State Energy Conservation Office </t>
  </si>
  <si>
    <t xml:space="preserve">Treasury Safekeeping Trust Company </t>
  </si>
  <si>
    <t>Texas A&amp;M University - Central Texas</t>
  </si>
  <si>
    <t xml:space="preserve">Texas Tech University </t>
  </si>
  <si>
    <t xml:space="preserve">Lamar University </t>
  </si>
  <si>
    <t xml:space="preserve">Midwestern State University </t>
  </si>
  <si>
    <t xml:space="preserve">University of Texas – Pan American </t>
  </si>
  <si>
    <t xml:space="preserve">Angelo State University </t>
  </si>
  <si>
    <t xml:space="preserve">University of Texas at Dallas </t>
  </si>
  <si>
    <t xml:space="preserve">Texas Tech University Health Sciences Center </t>
  </si>
  <si>
    <t xml:space="preserve">University of Texas of the Permian Basin </t>
  </si>
  <si>
    <t xml:space="preserve">University of Texas at San Antonio </t>
  </si>
  <si>
    <t xml:space="preserve">University of Texas Health Science Center at Houston </t>
  </si>
  <si>
    <t xml:space="preserve">University of Texas Health Science at San Antonio </t>
  </si>
  <si>
    <t xml:space="preserve">University of Texas at Brownsville </t>
  </si>
  <si>
    <t xml:space="preserve">Texas A&amp;M University System-Baylor College of Dentistry (see 709) </t>
  </si>
  <si>
    <t xml:space="preserve">University of Texas at Tyler </t>
  </si>
  <si>
    <t xml:space="preserve">Texas A&amp;M University – Commerce </t>
  </si>
  <si>
    <t xml:space="preserve">University of North Texas </t>
  </si>
  <si>
    <t xml:space="preserve">Sam Houston State University </t>
  </si>
  <si>
    <t xml:space="preserve">Texas State University – San Marcos </t>
  </si>
  <si>
    <t xml:space="preserve">Stephen F. Austin State University </t>
  </si>
  <si>
    <t xml:space="preserve">Sul Ross State University </t>
  </si>
  <si>
    <t xml:space="preserve">West Texas A&amp;M University </t>
  </si>
  <si>
    <t xml:space="preserve">Board of Regents, Texas State University System </t>
  </si>
  <si>
    <t xml:space="preserve">University of Houston – Clear Lake </t>
  </si>
  <si>
    <t xml:space="preserve">Texas A&amp;M University – Corpus Christi </t>
  </si>
  <si>
    <t xml:space="preserve">Texas A&amp;M International University </t>
  </si>
  <si>
    <t xml:space="preserve">University of North Texas Health Science Center at Fort Worth </t>
  </si>
  <si>
    <t xml:space="preserve">Texas A &amp; M University – Texarkana </t>
  </si>
  <si>
    <t xml:space="preserve">University of Houston – Victoria </t>
  </si>
  <si>
    <t xml:space="preserve">Southwest Collegiate Institute for the Deaf </t>
  </si>
  <si>
    <t xml:space="preserve">Texas Tech University System </t>
  </si>
  <si>
    <t xml:space="preserve">University of North Texas System </t>
  </si>
  <si>
    <t xml:space="preserve">School For The Blind and Visually Impaired </t>
  </si>
  <si>
    <t xml:space="preserve">School For The Deaf </t>
  </si>
  <si>
    <t xml:space="preserve">Texas Higher Education Coordinating Board </t>
  </si>
  <si>
    <t xml:space="preserve">University of Houston System </t>
  </si>
  <si>
    <t xml:space="preserve">University of Houston – Downtown </t>
  </si>
  <si>
    <t xml:space="preserve">University of Texas Health Science Center at Tyler </t>
  </si>
  <si>
    <t xml:space="preserve">Lamar State College – Orange </t>
  </si>
  <si>
    <t xml:space="preserve">Lamar State College – Port Arthur </t>
  </si>
  <si>
    <t xml:space="preserve">Lamar Institute of Technology </t>
  </si>
  <si>
    <t xml:space="preserve">Parks and Wildlife Department </t>
  </si>
  <si>
    <t xml:space="preserve">Texas Historical Commission </t>
  </si>
  <si>
    <t xml:space="preserve">State Preservation Board </t>
  </si>
  <si>
    <t xml:space="preserve">The French Embassy (Retained for Inventory Only) </t>
  </si>
  <si>
    <t xml:space="preserve">The Alamo (Retained for Inventory Only) </t>
  </si>
  <si>
    <t xml:space="preserve">Texas Commission on the Arts </t>
  </si>
  <si>
    <t xml:space="preserve">Texas Emancipation Juneteenth Cultural and Historical Commission </t>
  </si>
  <si>
    <t xml:space="preserve">Rio Grande Compact Commission </t>
  </si>
  <si>
    <t xml:space="preserve">Texas Water Development Board </t>
  </si>
  <si>
    <t xml:space="preserve">Water Well Drillers' Board </t>
  </si>
  <si>
    <t xml:space="preserve">Texas Commission on Environmental Quality </t>
  </si>
  <si>
    <t xml:space="preserve">Sabine River Compact Administration </t>
  </si>
  <si>
    <t xml:space="preserve">Soil and Water Conservation Board </t>
  </si>
  <si>
    <t xml:space="preserve">Red River Authority </t>
  </si>
  <si>
    <t xml:space="preserve">Red River Compact Commission </t>
  </si>
  <si>
    <t xml:space="preserve">Canadian River Commission </t>
  </si>
  <si>
    <t xml:space="preserve">Pecos River Compact Commission </t>
  </si>
  <si>
    <t xml:space="preserve">Texas Department of Transportation </t>
  </si>
  <si>
    <t xml:space="preserve">Texas High-Speed Rail Authority </t>
  </si>
  <si>
    <t xml:space="preserve">Texas Punishments Standards Commission </t>
  </si>
  <si>
    <t xml:space="preserve">Texas Department of Motor Vehicles </t>
  </si>
  <si>
    <t xml:space="preserve">Private Sector Prison Industries Oversight Authority </t>
  </si>
  <si>
    <t xml:space="preserve">Fort Worth Psychiatric Hospital </t>
  </si>
  <si>
    <t xml:space="preserve">Harris County Psychiatric Center </t>
  </si>
  <si>
    <t xml:space="preserve">Texas Department of Mental Health and Mental Retardation (Abolished See 529, 537 and 539) </t>
  </si>
  <si>
    <t xml:space="preserve">Texas Juvenile Probation Commission </t>
  </si>
  <si>
    <t xml:space="preserve">Texas Center for Infectious Disease (Administered by Agency 501) </t>
  </si>
  <si>
    <t xml:space="preserve">South Texas Health Care System (Administered by Agency 501) </t>
  </si>
  <si>
    <t xml:space="preserve">Texas Youth Commission </t>
  </si>
  <si>
    <t xml:space="preserve">Texas Department of Criminal Justice </t>
  </si>
  <si>
    <t xml:space="preserve">Texas Education Agency </t>
  </si>
  <si>
    <t xml:space="preserve">Public Community/Junior Colleges (Administered by Agency 781) </t>
  </si>
  <si>
    <t xml:space="preserve">State Board For Educator Certification (Administered by Agency 701) </t>
  </si>
  <si>
    <t xml:space="preserve">Texas A&amp;M Health Science Center </t>
  </si>
  <si>
    <t xml:space="preserve">Texas A&amp;M University System </t>
  </si>
  <si>
    <t xml:space="preserve">Texas A&amp;M University (Main University) </t>
  </si>
  <si>
    <t xml:space="preserve">Texas Engineering Experiment Station </t>
  </si>
  <si>
    <t xml:space="preserve">Tarleton State University </t>
  </si>
  <si>
    <t xml:space="preserve">University of Texas at Arlington </t>
  </si>
  <si>
    <t xml:space="preserve">Prairie View A&amp;M University </t>
  </si>
  <si>
    <t xml:space="preserve">Texas Engineering Extension Service </t>
  </si>
  <si>
    <t xml:space="preserve">Texas Southern University </t>
  </si>
  <si>
    <t xml:space="preserve">Texas A&amp;M University at Galveston </t>
  </si>
  <si>
    <t xml:space="preserve">Texas State Technical College System </t>
  </si>
  <si>
    <t xml:space="preserve">University of Texas System </t>
  </si>
  <si>
    <t xml:space="preserve">University of Texas at Austin </t>
  </si>
  <si>
    <t xml:space="preserve">University of Texas Medical Branch at Galveston </t>
  </si>
  <si>
    <t xml:space="preserve">University of Texas at El Paso </t>
  </si>
  <si>
    <t xml:space="preserve">Texas Transportation Institute </t>
  </si>
  <si>
    <t xml:space="preserve">University of Texas Southwestern Medical Center at Dallas </t>
  </si>
  <si>
    <t xml:space="preserve">University of Houston </t>
  </si>
  <si>
    <t xml:space="preserve">Texas Woman's University </t>
  </si>
  <si>
    <t xml:space="preserve">Texas A&amp;M University Kingsville </t>
  </si>
  <si>
    <t xml:space="preserve">Research and Oversight Council on Workers' Compensation </t>
  </si>
  <si>
    <t xml:space="preserve">State Office of Risk Management </t>
  </si>
  <si>
    <t xml:space="preserve">Texas Board of Professional Geoscientists </t>
  </si>
  <si>
    <t xml:space="preserve">Texas Department of Health (Abolished See 537) </t>
  </si>
  <si>
    <t xml:space="preserve">Texas Medical Board </t>
  </si>
  <si>
    <t xml:space="preserve">State Board of Dental Examiners </t>
  </si>
  <si>
    <t xml:space="preserve">University of Texas M. D. Anderson Cancer Center </t>
  </si>
  <si>
    <t xml:space="preserve">Texas Board of Nursing </t>
  </si>
  <si>
    <t xml:space="preserve">Texas Board of Chiropractic Examiners </t>
  </si>
  <si>
    <t xml:space="preserve">Board of Vocational Nurse Examiners (Merged by Agency 507) </t>
  </si>
  <si>
    <t xml:space="preserve">State Board of Podiatric Medical Examiners </t>
  </si>
  <si>
    <t xml:space="preserve">Texas Funeral Service Commission </t>
  </si>
  <si>
    <t xml:space="preserve">Texas Optometry Board </t>
  </si>
  <si>
    <t xml:space="preserve">Texas State Board of Pharmacy </t>
  </si>
  <si>
    <t xml:space="preserve">Texas Commission on Alcohol and Drug Abuse (Abolished </t>
  </si>
  <si>
    <t xml:space="preserve">Board of Examiners of Psychologists </t>
  </si>
  <si>
    <t xml:space="preserve">Texas Board of Physical Therapy Examiners </t>
  </si>
  <si>
    <t xml:space="preserve">Board of Licensure for Nursing Home Administrators </t>
  </si>
  <si>
    <t xml:space="preserve">Texas Low-Level Radioactive Waste Disposal Authority </t>
  </si>
  <si>
    <t xml:space="preserve">Texas Cancer Council (merged with agency 542) </t>
  </si>
  <si>
    <t xml:space="preserve">State Anatomical Board (Retained for Inventory Only) </t>
  </si>
  <si>
    <t xml:space="preserve">Health and Human Services Commission </t>
  </si>
  <si>
    <t xml:space="preserve">Department of Family and Protective Services </t>
  </si>
  <si>
    <t xml:space="preserve">Texas Commission on Children and Youth (Agency 538) </t>
  </si>
  <si>
    <t xml:space="preserve">Interagency Council on Early Childhood Intervention (Abolished </t>
  </si>
  <si>
    <t xml:space="preserve">Executive Council of Physical and Occupational Therapy Examiners </t>
  </si>
  <si>
    <t xml:space="preserve">Texas Board of Occupational Therapy Examiners </t>
  </si>
  <si>
    <t xml:space="preserve">Texas Low–Level Radioactive Waste Disposal Compact Commission </t>
  </si>
  <si>
    <t xml:space="preserve">Department of State Health Services </t>
  </si>
  <si>
    <t xml:space="preserve">Department of Assistive and Rehabilitative Services </t>
  </si>
  <si>
    <t xml:space="preserve">Department of Aging and Disability Services </t>
  </si>
  <si>
    <t xml:space="preserve">Texas Energy Coordination Council </t>
  </si>
  <si>
    <t xml:space="preserve">Cancer Prevention and Research Institute of Texas </t>
  </si>
  <si>
    <t xml:space="preserve">Department of Agriculture </t>
  </si>
  <si>
    <t xml:space="preserve">Agriculture Resources Protection Authority </t>
  </si>
  <si>
    <t xml:space="preserve">Texas Animal Health Commission </t>
  </si>
  <si>
    <t xml:space="preserve">Texas AgriLife Extension Service </t>
  </si>
  <si>
    <t xml:space="preserve">Texas AgriLife Research </t>
  </si>
  <si>
    <t xml:space="preserve">Texas Veterinary Medical Diagnostic Laboratory </t>
  </si>
  <si>
    <t xml:space="preserve">Texas Forest Service </t>
  </si>
  <si>
    <t xml:space="preserve">State Board of Veterinary Medical Examiners </t>
  </si>
  <si>
    <t xml:space="preserve">Texas Ethics Commission </t>
  </si>
  <si>
    <t xml:space="preserve">Texas Department of Rural Affairs </t>
  </si>
  <si>
    <t xml:space="preserve">Office of Public Insurance Counsel </t>
  </si>
  <si>
    <t xml:space="preserve">State Office of Administrative Hearings </t>
  </si>
  <si>
    <t xml:space="preserve">Office for the Prevention of Development Disabilities (Administered by Agency 655) </t>
  </si>
  <si>
    <t xml:space="preserve">Texas Lottery Commission </t>
  </si>
  <si>
    <t xml:space="preserve">Texas Workforce Investment Council (Administered by Agency 301) </t>
  </si>
  <si>
    <t xml:space="preserve">Health Professions Council </t>
  </si>
  <si>
    <t xml:space="preserve">Alternative Fuels Council (Administered by Agency 303) </t>
  </si>
  <si>
    <t xml:space="preserve">State Council on Competitive Government (Administered by Agency 304) </t>
  </si>
  <si>
    <t xml:space="preserve">Automobile Theft Prevention Authority (Administered by Agency 601) </t>
  </si>
  <si>
    <t xml:space="preserve">Texas Residential Construction Commission </t>
  </si>
  <si>
    <t xml:space="preserve">Adjutant General's Department </t>
  </si>
  <si>
    <t xml:space="preserve">Texas Veterans Commission </t>
  </si>
  <si>
    <t xml:space="preserve">Texas Department of Public Safety </t>
  </si>
  <si>
    <t xml:space="preserve">Texas Military Facilities Commission (Administered by Agency 401) </t>
  </si>
  <si>
    <t xml:space="preserve">Commission on Law Enforcement Officer Standards and Education </t>
  </si>
  <si>
    <t xml:space="preserve">Commission on Jail Standards </t>
  </si>
  <si>
    <t xml:space="preserve">Texas Commission on Fire Protection </t>
  </si>
  <si>
    <t xml:space="preserve">Office of the Injured Employee Counsel </t>
  </si>
  <si>
    <t xml:space="preserve">Finance Commission of Texas </t>
  </si>
  <si>
    <t xml:space="preserve">Department of Savings and Mortgage Lending </t>
  </si>
  <si>
    <t xml:space="preserve">Texas Department of Banking </t>
  </si>
  <si>
    <t xml:space="preserve">Texas Department of Licensing and Regulation </t>
  </si>
  <si>
    <t xml:space="preserve">Texas Department of Insurance </t>
  </si>
  <si>
    <t xml:space="preserve">Railroad Commission of Texas </t>
  </si>
  <si>
    <t xml:space="preserve">Board of Plumbing Examiners </t>
  </si>
  <si>
    <t xml:space="preserve">Texas State Board of Public Accountancy </t>
  </si>
  <si>
    <t xml:space="preserve">Texas Alcoholic Beverage Commission </t>
  </si>
  <si>
    <t xml:space="preserve">Texas Board of Architectural Examiners </t>
  </si>
  <si>
    <t xml:space="preserve">Texas Board of Professional Engineers </t>
  </si>
  <si>
    <t xml:space="preserve">Texas Board of Professional Land Surveying </t>
  </si>
  <si>
    <t xml:space="preserve">Office of Consumer Credit Commissioner </t>
  </si>
  <si>
    <t xml:space="preserve">Texas Commission on Private Security (Combined with Agency 405) </t>
  </si>
  <si>
    <t xml:space="preserve">Credit Union Department </t>
  </si>
  <si>
    <t xml:space="preserve">Motor Vehicle Board (Administered by Agency 601) </t>
  </si>
  <si>
    <t xml:space="preserve">Texas Structural Pest Control Board </t>
  </si>
  <si>
    <t xml:space="preserve">Public Utility Commission of Texas </t>
  </si>
  <si>
    <t xml:space="preserve">Polygraph Examiners Board (Transferred to Agency 452) </t>
  </si>
  <si>
    <t xml:space="preserve">Office of Public Utility Counsel </t>
  </si>
  <si>
    <t xml:space="preserve">Texas Racing Commission </t>
  </si>
  <si>
    <t xml:space="preserve">Commission on State Emergency Communications </t>
  </si>
  <si>
    <t xml:space="preserve">Court of Appeals – Tenth District (Waco) </t>
  </si>
  <si>
    <t xml:space="preserve">Court of Appeals – Eleventh District (Eastland) </t>
  </si>
  <si>
    <t xml:space="preserve">Court of Appeals – Twelfth District (Tyler) </t>
  </si>
  <si>
    <t xml:space="preserve">Court of Appeals – Thirteenth District (Corpus Christi) </t>
  </si>
  <si>
    <t xml:space="preserve">Court of Appeals – Fourteenth District (Houston) </t>
  </si>
  <si>
    <t xml:space="preserve">District Courts – Comptroller's Judiciary Section </t>
  </si>
  <si>
    <t xml:space="preserve">State Commission on Judicial Conduct </t>
  </si>
  <si>
    <t xml:space="preserve">State Law Library </t>
  </si>
  <si>
    <t xml:space="preserve">Governor – Fiscal </t>
  </si>
  <si>
    <t xml:space="preserve">Governor – Executive </t>
  </si>
  <si>
    <t xml:space="preserve">Attorney General </t>
  </si>
  <si>
    <t xml:space="preserve">Texas Facilities Commission </t>
  </si>
  <si>
    <t xml:space="preserve">Comptroller of Public Accounts </t>
  </si>
  <si>
    <t xml:space="preserve">General Land Office </t>
  </si>
  <si>
    <t xml:space="preserve">Texas State Library and Archives Commission </t>
  </si>
  <si>
    <t xml:space="preserve">Secretary of State </t>
  </si>
  <si>
    <t xml:space="preserve">State Auditor </t>
  </si>
  <si>
    <t xml:space="preserve">Comptroller – Treasury Fiscal </t>
  </si>
  <si>
    <t xml:space="preserve">State Securities Board </t>
  </si>
  <si>
    <t xml:space="preserve">Department of Information Resources </t>
  </si>
  <si>
    <t xml:space="preserve">Comptroller – Prepaid Higher Education Tuition Board </t>
  </si>
  <si>
    <t xml:space="preserve">Texas Commission for the Blind (Abolished </t>
  </si>
  <si>
    <t xml:space="preserve">Texas Workforce Commission </t>
  </si>
  <si>
    <t xml:space="preserve">Employees Retirement System-Fiscal (Judges) </t>
  </si>
  <si>
    <t xml:space="preserve">Teacher Retirement System of Texas </t>
  </si>
  <si>
    <t xml:space="preserve">Department of Human Services (Abolished See 529 and 539) </t>
  </si>
  <si>
    <t xml:space="preserve">Fire Fighter's Pension Commissioner </t>
  </si>
  <si>
    <t xml:space="preserve">Employees Retirement System of Texas </t>
  </si>
  <si>
    <t xml:space="preserve">Texas Real Estate Commission </t>
  </si>
  <si>
    <t xml:space="preserve">Texas Rehabilitation Commission (Abolished </t>
  </si>
  <si>
    <t xml:space="preserve">Texas Department of Housing and Community Affairs </t>
  </si>
  <si>
    <t xml:space="preserve">Office of State – Federal Relations (Administratively Attached to Agency 300) </t>
  </si>
  <si>
    <t xml:space="preserve">Texas Commission for the Deaf and Hard of Hearing (Abolished </t>
  </si>
  <si>
    <t xml:space="preserve">Board of Tax Professional Examiners (Transferred to Agency 452) </t>
  </si>
  <si>
    <t xml:space="preserve">State Pension Review Board </t>
  </si>
  <si>
    <t xml:space="preserve">Texas Department on Aging (Abolished See 539) </t>
  </si>
  <si>
    <t xml:space="preserve">State Aircraft Pooling Board (Abolished) </t>
  </si>
  <si>
    <t xml:space="preserve">Inaugural Committee (Administered by Agency 307) </t>
  </si>
  <si>
    <t xml:space="preserve">Commission on Human Rights (Transferred to Agency 320) </t>
  </si>
  <si>
    <t xml:space="preserve">Council on Sex Offender Treatment </t>
  </si>
  <si>
    <t xml:space="preserve">Texas Public Finance Authority </t>
  </si>
  <si>
    <t xml:space="preserve">Texas National Research Laboratory Commission </t>
  </si>
  <si>
    <t xml:space="preserve">Bond Review Board </t>
  </si>
  <si>
    <t xml:space="preserve">Texas Incentive &amp; Productivity Commission (Inactive) </t>
  </si>
  <si>
    <t xml:space="preserve">Meals_Lodging_Mileage_Detail, Mileage_Detail 1-5, or Additional_COBJs worksheets, then </t>
  </si>
  <si>
    <t>the voucher would become an internal voucher and would require approval by the Comptroller's Office.</t>
  </si>
  <si>
    <t xml:space="preserve">Senate </t>
  </si>
  <si>
    <t xml:space="preserve">House of Representatives </t>
  </si>
  <si>
    <t xml:space="preserve">Texas Legislative Council </t>
  </si>
  <si>
    <t xml:space="preserve">Legislative Budget Board </t>
  </si>
  <si>
    <t xml:space="preserve">Legislative Reference Library </t>
  </si>
  <si>
    <t xml:space="preserve">Commission on Uniform State Laws (Administered by Agency 103) </t>
  </si>
  <si>
    <t xml:space="preserve">Sunset Advisory Commission </t>
  </si>
  <si>
    <t xml:space="preserve">Supreme Court </t>
  </si>
  <si>
    <t xml:space="preserve">State Bar of Texas </t>
  </si>
  <si>
    <t xml:space="preserve">Board of Law Examiners </t>
  </si>
  <si>
    <t xml:space="preserve">Court Reporter Certification Board (Administratively Attached to Agency 212) </t>
  </si>
  <si>
    <t xml:space="preserve">Court of Criminal Appeals </t>
  </si>
  <si>
    <t xml:space="preserve">Office of Court Administration </t>
  </si>
  <si>
    <t xml:space="preserve">State Prosecuting Attorney, Office of </t>
  </si>
  <si>
    <t xml:space="preserve">Court of Appeals – First District (Houston) </t>
  </si>
  <si>
    <t xml:space="preserve">Court of Appeals – Second District (Fort Worth) </t>
  </si>
  <si>
    <t xml:space="preserve">Court of Appeals – Third District (Austin) </t>
  </si>
  <si>
    <t xml:space="preserve">Court of Appeals – Fourth District (San Antonio) </t>
  </si>
  <si>
    <t xml:space="preserve">Court of Appeals – Fifth District (Dallas) </t>
  </si>
  <si>
    <t xml:space="preserve">Court of Appeals – Sixth District (Texarkana) </t>
  </si>
  <si>
    <t xml:space="preserve">Court of Appeals – Seventh District (Amarillo) </t>
  </si>
  <si>
    <t xml:space="preserve">Court of Appeals – Eighth District (El Paso) </t>
  </si>
  <si>
    <t xml:space="preserve">Court of Appeals – Ninth District (Beaumont) </t>
  </si>
  <si>
    <r>
      <t>- Additional_COBJs:</t>
    </r>
    <r>
      <rPr>
        <sz val="10"/>
        <rFont val="Arial"/>
        <family val="0"/>
      </rPr>
      <t xml:space="preserve"> Used if there are more than 11 COBJs on the voucher (the maximum </t>
    </r>
  </si>
  <si>
    <t xml:space="preserve"> number that can be data entered on the Data_Entry_Front_Page). </t>
  </si>
  <si>
    <t xml:space="preserve"> Note: Data must be entered directly into this sheet.</t>
  </si>
  <si>
    <r>
      <t xml:space="preserve">Enter as </t>
    </r>
    <r>
      <rPr>
        <b/>
        <sz val="10"/>
        <color indexed="10"/>
        <rFont val="Arial"/>
        <family val="2"/>
      </rPr>
      <t>mmddyy</t>
    </r>
    <r>
      <rPr>
        <sz val="10"/>
        <rFont val="Arial"/>
        <family val="0"/>
      </rPr>
      <t xml:space="preserve">. Excel automatically reformats the date as </t>
    </r>
    <r>
      <rPr>
        <b/>
        <sz val="10"/>
        <color indexed="10"/>
        <rFont val="Arial"/>
        <family val="2"/>
      </rPr>
      <t>mm-dd-yy</t>
    </r>
    <r>
      <rPr>
        <sz val="10"/>
        <rFont val="Arial"/>
        <family val="0"/>
      </rPr>
      <t>.</t>
    </r>
  </si>
  <si>
    <t>This information is input on Meals_Lodging_Mileage_Detail and Mileage_Detail</t>
  </si>
  <si>
    <t>1 - 5. The "I" or "O" indicator must be input for the mileage to calculate properly.</t>
  </si>
  <si>
    <t xml:space="preserve">Voucher documentation is entered in Section "y" of the travel voucher, found in </t>
  </si>
  <si>
    <t>Meals_Lodging_Mileage_Detail and Mileage_Detail 1-5. The "y" section</t>
  </si>
  <si>
    <r>
      <t>is one large cell where the text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AUTOMATICALLY WRAPS</t>
    </r>
    <r>
      <rPr>
        <sz val="10"/>
        <rFont val="Arial"/>
        <family val="0"/>
      </rPr>
      <t>. To create a line</t>
    </r>
  </si>
  <si>
    <r>
      <t>break in the cell, press</t>
    </r>
    <r>
      <rPr>
        <b/>
        <sz val="10"/>
        <color indexed="10"/>
        <rFont val="Arial"/>
        <family val="2"/>
      </rPr>
      <t xml:space="preserve"> ALT+ENTER</t>
    </r>
    <r>
      <rPr>
        <sz val="10"/>
        <rFont val="Arial"/>
        <family val="0"/>
      </rPr>
      <t>.</t>
    </r>
  </si>
  <si>
    <t>This voucher allows 11 COBJs to be data entered via the Data_Entry_Front_Page tab.</t>
  </si>
  <si>
    <t xml:space="preserve">If entry of additional COBJs is required, access the Additional_COBJs sheet (11th tab). </t>
  </si>
  <si>
    <t>Note: The COBJ information must be entered directly into this sheet.</t>
  </si>
  <si>
    <t>The agency use fields throughout this voucher are unlocked. You may edit directly in</t>
  </si>
  <si>
    <t>The Textravel logo and Travel COBJ Listing button shown below appear on each tab of the voucher.</t>
  </si>
  <si>
    <r>
      <t xml:space="preserve">They are hyperlinks to the Textravel Web tool and Travel COBJ listing. They will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print with the voucher.</t>
    </r>
  </si>
  <si>
    <t>A field description box displays for all primary data entry fields on the</t>
  </si>
  <si>
    <t>Data_Entry_Front_Page tab.</t>
  </si>
  <si>
    <t>E-Mail:</t>
  </si>
  <si>
    <t>Expenditure.Assistance@cpa.state.tx.us</t>
  </si>
  <si>
    <t>Phone:</t>
  </si>
  <si>
    <t>512-475-0966</t>
  </si>
  <si>
    <t>Miscellaneous Information</t>
  </si>
  <si>
    <t>Regular, Galveston, South Padre</t>
  </si>
  <si>
    <t>Regular, South Padre</t>
  </si>
  <si>
    <t>Regular, Galveston</t>
  </si>
  <si>
    <t>Hotel Occupancy Tax Description</t>
  </si>
  <si>
    <t>Hotel Occupancy Tax Amount</t>
  </si>
  <si>
    <t>Traveler Name</t>
  </si>
  <si>
    <t>Contact Name</t>
  </si>
  <si>
    <t>Contact Phone Number</t>
  </si>
  <si>
    <t>Travel Voucher Comptroller Object Code (COBJ) Information</t>
  </si>
  <si>
    <t>Appropriation</t>
  </si>
  <si>
    <t>Transaction Code (T-CODE)</t>
  </si>
  <si>
    <t>Fund</t>
  </si>
  <si>
    <t>Amount</t>
  </si>
  <si>
    <t>Invoice Number</t>
  </si>
  <si>
    <t>Payment Due Date</t>
  </si>
  <si>
    <t>Suffix 1</t>
  </si>
  <si>
    <t>Suffix 2</t>
  </si>
  <si>
    <t>Suffix 3</t>
  </si>
  <si>
    <t>Suffix 4</t>
  </si>
  <si>
    <t>Suffix 5</t>
  </si>
  <si>
    <t>Suffix 6</t>
  </si>
  <si>
    <t>Suffix 7</t>
  </si>
  <si>
    <t>Suffix 8</t>
  </si>
  <si>
    <t>Suffix 9</t>
  </si>
  <si>
    <t>Suffix 10</t>
  </si>
  <si>
    <t>Suffix 11</t>
  </si>
  <si>
    <t>Program Cost Account (PCA)</t>
  </si>
  <si>
    <t>Appropriation Year (AY)</t>
  </si>
  <si>
    <t>Travel Voucher Instructions</t>
  </si>
  <si>
    <t xml:space="preserve">  detail information.</t>
  </si>
  <si>
    <t>Voucher Layout</t>
  </si>
  <si>
    <t>Helpful Information</t>
  </si>
  <si>
    <t>Additional COBJs:</t>
  </si>
  <si>
    <t>Agency Use fields:</t>
  </si>
  <si>
    <t>the fields.</t>
  </si>
  <si>
    <t>Descriptors:</t>
  </si>
  <si>
    <t>Dates:</t>
  </si>
  <si>
    <t xml:space="preserve">Mileage: </t>
  </si>
  <si>
    <t xml:space="preserve">Documentation: </t>
  </si>
  <si>
    <t>Printing:</t>
  </si>
  <si>
    <t>1. Front_Page</t>
  </si>
  <si>
    <t>Not all tabs are designed for printing. Pages should be printed in the following order:</t>
  </si>
  <si>
    <t>2. COBJ_Continuation (if applicable)</t>
  </si>
  <si>
    <t>3. Additional COBJs (if applicable)</t>
  </si>
  <si>
    <t>4. Meals_Lodging_Mileage_Detail</t>
  </si>
  <si>
    <t>5. Mileage_Detail 1 - 5 (if applicable)</t>
  </si>
  <si>
    <t>- Click on the tabs at the bottom to navigate from sheet to sheet. There are 11 tabs/sheets.</t>
  </si>
  <si>
    <r>
      <t xml:space="preserve">- Instructions: </t>
    </r>
    <r>
      <rPr>
        <sz val="10"/>
        <rFont val="Arial"/>
        <family val="0"/>
      </rPr>
      <t>Contains basic instructions for the voucher.</t>
    </r>
  </si>
  <si>
    <r>
      <t>- Data_Entry_Front Page:</t>
    </r>
    <r>
      <rPr>
        <sz val="10"/>
        <rFont val="Arial"/>
        <family val="0"/>
      </rPr>
      <t xml:space="preserve"> Used to data enter Front_Page and COBJ_Continuation information.</t>
    </r>
  </si>
  <si>
    <r>
      <t>- Front_Page:</t>
    </r>
    <r>
      <rPr>
        <sz val="10"/>
        <rFont val="Arial"/>
        <family val="0"/>
      </rPr>
      <t xml:space="preserve"> The Front Page of the voucher, this sheet is populated from data entered</t>
    </r>
  </si>
  <si>
    <t xml:space="preserve">  on the Data_Entry_Front_Page.</t>
  </si>
  <si>
    <r>
      <t>- COBJ_Continuation</t>
    </r>
    <r>
      <rPr>
        <sz val="10"/>
        <rFont val="Arial"/>
        <family val="0"/>
      </rPr>
      <t xml:space="preserve">: Used for COBJ information, this sheet is also populated from data </t>
    </r>
  </si>
  <si>
    <t xml:space="preserve"> entered on the Data_Entry_Front_Page.</t>
  </si>
  <si>
    <r>
      <t>- Meals_Lodging_Mileage_Detail</t>
    </r>
    <r>
      <rPr>
        <sz val="10"/>
        <rFont val="Arial"/>
        <family val="0"/>
      </rPr>
      <t>: Used to input and calculate Meals, Lodging and</t>
    </r>
  </si>
  <si>
    <t xml:space="preserve">  Mileage information. Voucher detail information is also located here.</t>
  </si>
  <si>
    <r>
      <t xml:space="preserve">- Mileage_Detail 1 - 5: </t>
    </r>
    <r>
      <rPr>
        <sz val="10"/>
        <rFont val="Arial"/>
        <family val="0"/>
      </rPr>
      <t>Used as additional space to input mileage and voucher</t>
    </r>
  </si>
  <si>
    <t>TOTAL MEALS &amp; LODGING</t>
  </si>
  <si>
    <t>k.</t>
  </si>
  <si>
    <t>TOTAL ACTUAL EXPENSE</t>
  </si>
  <si>
    <t>l.</t>
  </si>
  <si>
    <t xml:space="preserve"> OUT-OF-STATE MEALS AND LODGING</t>
  </si>
  <si>
    <t>n.</t>
  </si>
  <si>
    <t>o.</t>
  </si>
  <si>
    <t xml:space="preserve">r. </t>
  </si>
  <si>
    <t>s.</t>
  </si>
  <si>
    <t>t.</t>
  </si>
  <si>
    <t>u.</t>
  </si>
  <si>
    <t>exceed</t>
  </si>
  <si>
    <t>v.</t>
  </si>
  <si>
    <t>w.</t>
  </si>
  <si>
    <t>x.</t>
  </si>
  <si>
    <t xml:space="preserve">     Mileage</t>
  </si>
  <si>
    <t>AND OTHER PERTINENT INFORMATION</t>
  </si>
  <si>
    <t>Point to Point</t>
  </si>
  <si>
    <t>*Show point-to-point breakdown, including intra-city mileage claims</t>
  </si>
  <si>
    <t>Use additional form or a "CONTINUATION SHEET," if additional space is needed.</t>
  </si>
  <si>
    <t>Form 73-309 (Rev. 12-97/2)</t>
  </si>
  <si>
    <t>CONTINUATION SHEET</t>
  </si>
  <si>
    <t xml:space="preserve">     Mileage      </t>
  </si>
  <si>
    <t>DATE</t>
  </si>
  <si>
    <t>Point to Point*</t>
  </si>
  <si>
    <t>Total:</t>
  </si>
  <si>
    <t>In-State</t>
  </si>
  <si>
    <t>Out-of-State</t>
  </si>
  <si>
    <t>Type</t>
  </si>
  <si>
    <t>Total</t>
  </si>
  <si>
    <r>
      <t xml:space="preserve">Separate mileage by </t>
    </r>
    <r>
      <rPr>
        <sz val="8.5"/>
        <color indexed="18"/>
        <rFont val="MS Sans Serif"/>
        <family val="2"/>
      </rPr>
      <t>TYPE of Travel</t>
    </r>
    <r>
      <rPr>
        <sz val="8.5"/>
        <color indexed="10"/>
        <rFont val="MS Sans Serif"/>
        <family val="2"/>
      </rPr>
      <t>:</t>
    </r>
  </si>
  <si>
    <t>non-overnight</t>
  </si>
  <si>
    <r>
      <t>Place an "</t>
    </r>
    <r>
      <rPr>
        <sz val="8.5"/>
        <color indexed="18"/>
        <rFont val="MS Sans Serif"/>
        <family val="2"/>
      </rPr>
      <t>I</t>
    </r>
    <r>
      <rPr>
        <sz val="8.5"/>
        <color indexed="10"/>
        <rFont val="MS Sans Serif"/>
        <family val="2"/>
      </rPr>
      <t>" for In-State or</t>
    </r>
  </si>
  <si>
    <r>
      <t>an "</t>
    </r>
    <r>
      <rPr>
        <sz val="8.5"/>
        <color indexed="18"/>
        <rFont val="MS Sans Serif"/>
        <family val="2"/>
      </rPr>
      <t>O</t>
    </r>
    <r>
      <rPr>
        <sz val="8.5"/>
        <color indexed="10"/>
        <rFont val="MS Sans Serif"/>
        <family val="2"/>
      </rPr>
      <t>" for Out-of-State</t>
    </r>
  </si>
  <si>
    <t>Separate mileage by TYPE of Travel:</t>
  </si>
  <si>
    <t>Place an "I" for In-State OF</t>
  </si>
  <si>
    <t>Maximum Rate</t>
  </si>
  <si>
    <t>exceed $36</t>
  </si>
  <si>
    <t xml:space="preserve">    TOTAL</t>
  </si>
  <si>
    <t>d.      Meals</t>
  </si>
  <si>
    <t xml:space="preserve">not to </t>
  </si>
  <si>
    <t>e.     Lodging</t>
  </si>
  <si>
    <t xml:space="preserve">exceed </t>
  </si>
  <si>
    <t>y. INFORMATION REQUIRED BY TEXTRAVEL</t>
  </si>
  <si>
    <r>
      <rPr>
        <sz val="6"/>
        <rFont val="MS Sans Serif"/>
        <family val="2"/>
      </rPr>
      <t>y.</t>
    </r>
    <r>
      <rPr>
        <sz val="8"/>
        <rFont val="MS Sans Serif"/>
        <family val="2"/>
      </rPr>
      <t xml:space="preserve"> INFORMATION REQUIRED BY TEXTRAVEL</t>
    </r>
  </si>
  <si>
    <t>p.      Meals</t>
  </si>
  <si>
    <t>q.      Lodging</t>
  </si>
  <si>
    <t>(ALL)</t>
  </si>
  <si>
    <t>All Agencies</t>
  </si>
  <si>
    <t>THIS INFORMATION MUST BE FILLED IN FIRST</t>
  </si>
  <si>
    <t>Personal Information</t>
  </si>
  <si>
    <t>Texas Identification Number</t>
  </si>
  <si>
    <t>Designated Headquarters</t>
  </si>
  <si>
    <t>Agency Number</t>
  </si>
  <si>
    <t>Current Document number</t>
  </si>
  <si>
    <t>Doc Agency</t>
  </si>
  <si>
    <t>Fiscal Year</t>
  </si>
  <si>
    <t>First Day of Travel</t>
  </si>
  <si>
    <t>Last Day of Travel</t>
  </si>
  <si>
    <t>Address Line 1</t>
  </si>
  <si>
    <t>Address Line 2</t>
  </si>
  <si>
    <t>Mail Code</t>
  </si>
  <si>
    <t>In-State Information</t>
  </si>
  <si>
    <t>Taxi Service</t>
  </si>
  <si>
    <t>Mileage Rate</t>
  </si>
  <si>
    <t>Parking Description</t>
  </si>
  <si>
    <t>Parking Amount</t>
  </si>
  <si>
    <t>Incidental Expenses Description</t>
  </si>
  <si>
    <t>Incidental Expenses Amount</t>
  </si>
  <si>
    <t>Out-of-State Information</t>
  </si>
  <si>
    <t>Travel Voucher Detail Information</t>
  </si>
  <si>
    <t>Port Aransas</t>
  </si>
  <si>
    <t>Galveston</t>
  </si>
  <si>
    <t>South Padre</t>
  </si>
  <si>
    <t>Port Aransas, Galveston</t>
  </si>
  <si>
    <t>Port Aransas, South Padre</t>
  </si>
  <si>
    <t>Galveston, South Padre</t>
  </si>
  <si>
    <t>Regular</t>
  </si>
  <si>
    <t>Regular, Port Aransas</t>
  </si>
  <si>
    <t>Regular, Port Aransas, Galveston, South Padre</t>
  </si>
  <si>
    <t>Date</t>
  </si>
  <si>
    <t>Fares, Public transportation</t>
  </si>
  <si>
    <t>Personal car mileage</t>
  </si>
  <si>
    <t>Parking</t>
  </si>
  <si>
    <t>Comptroller</t>
  </si>
  <si>
    <t xml:space="preserve">of Public </t>
  </si>
  <si>
    <t>73-174</t>
  </si>
  <si>
    <t>Accounts</t>
  </si>
  <si>
    <t>Form</t>
  </si>
  <si>
    <t>TRAVEL VOUCHER / FORM</t>
  </si>
  <si>
    <t>Page</t>
  </si>
  <si>
    <t>of</t>
  </si>
  <si>
    <t>1. Archive reference number</t>
  </si>
  <si>
    <t>2. Agency number</t>
  </si>
  <si>
    <t>3. Agency Name</t>
  </si>
  <si>
    <t>4. Current document number</t>
  </si>
  <si>
    <r>
      <t xml:space="preserve">5. Effective date </t>
    </r>
    <r>
      <rPr>
        <i/>
        <sz val="5"/>
        <rFont val="MS Sans Serif"/>
        <family val="2"/>
      </rPr>
      <t>(Agency use)</t>
    </r>
  </si>
  <si>
    <r>
      <t xml:space="preserve">6. Doc date </t>
    </r>
    <r>
      <rPr>
        <i/>
        <sz val="6"/>
        <rFont val="MS Sans Serif"/>
        <family val="2"/>
      </rPr>
      <t>(First date of travel</t>
    </r>
    <r>
      <rPr>
        <sz val="6"/>
        <rFont val="MS Sans Serif"/>
        <family val="2"/>
      </rPr>
      <t>)</t>
    </r>
  </si>
  <si>
    <t>7. DOC agency</t>
  </si>
  <si>
    <t>8. FY</t>
  </si>
  <si>
    <t>9. Document amount</t>
  </si>
  <si>
    <t>10. Pay to:</t>
  </si>
  <si>
    <t>11. Title</t>
  </si>
  <si>
    <t>12. Designated headquarters</t>
  </si>
  <si>
    <t>13. Texas identification number</t>
  </si>
  <si>
    <t>sign</t>
  </si>
  <si>
    <t>here</t>
  </si>
  <si>
    <t>15. SFX</t>
  </si>
  <si>
    <t>APPN</t>
  </si>
  <si>
    <t>TC</t>
  </si>
  <si>
    <t>FUND</t>
  </si>
  <si>
    <t>PCA</t>
  </si>
  <si>
    <t>AY</t>
  </si>
  <si>
    <t>COBJ</t>
  </si>
  <si>
    <t>AMOUNT</t>
  </si>
  <si>
    <t>INVOICE NUMBER</t>
  </si>
  <si>
    <t>PMT DUE DATE</t>
  </si>
  <si>
    <t>AGENCY USE</t>
  </si>
  <si>
    <r>
      <t xml:space="preserve">16. Service date </t>
    </r>
    <r>
      <rPr>
        <i/>
        <sz val="6"/>
        <rFont val="MS Sans Serif"/>
        <family val="2"/>
      </rPr>
      <t>(Last date of travel)</t>
    </r>
  </si>
  <si>
    <r>
      <t xml:space="preserve">17. Description </t>
    </r>
    <r>
      <rPr>
        <i/>
        <sz val="6"/>
        <rFont val="MS Sans Serif"/>
        <family val="2"/>
      </rPr>
      <t>(Agency use only)</t>
    </r>
  </si>
  <si>
    <t>18. DISTRIBUTION</t>
  </si>
  <si>
    <t>Expense itemization for in-state travel:</t>
  </si>
  <si>
    <t xml:space="preserve">Fares, Public transportation </t>
  </si>
  <si>
    <t>Taxi</t>
  </si>
  <si>
    <t>Air Fare</t>
  </si>
  <si>
    <t>Rental Car</t>
  </si>
  <si>
    <t>Miles @ (Rate set by Legislature)</t>
  </si>
  <si>
    <t>Meals and / or lodging</t>
  </si>
  <si>
    <r>
      <t xml:space="preserve">Incidental expenses </t>
    </r>
    <r>
      <rPr>
        <i/>
        <sz val="8"/>
        <rFont val="MS Sans Serif"/>
        <family val="2"/>
      </rPr>
      <t>(itemize)</t>
    </r>
  </si>
  <si>
    <t>Expense itemization for out-of-state travel:</t>
  </si>
  <si>
    <r>
      <t xml:space="preserve">Incidental expenses   </t>
    </r>
    <r>
      <rPr>
        <i/>
        <sz val="8"/>
        <rFont val="MS Sans Serif"/>
        <family val="2"/>
      </rPr>
      <t xml:space="preserve">(Itemize) </t>
    </r>
  </si>
  <si>
    <t>TOTAL</t>
  </si>
  <si>
    <t>19. I certify that the expense account shown above is true, correct, and unpaid.</t>
  </si>
  <si>
    <t>Claimant</t>
  </si>
  <si>
    <t>Supervisor</t>
  </si>
  <si>
    <t>20. Contact name</t>
  </si>
  <si>
    <t>Phone (Area code and number)</t>
  </si>
  <si>
    <r>
      <t xml:space="preserve">21. </t>
    </r>
    <r>
      <rPr>
        <i/>
        <sz val="6"/>
        <rFont val="MS Sans Serif"/>
        <family val="2"/>
      </rPr>
      <t>Agency use</t>
    </r>
  </si>
  <si>
    <t xml:space="preserve">         Agency</t>
  </si>
  <si>
    <t>Title</t>
  </si>
  <si>
    <t>22. Approval</t>
  </si>
  <si>
    <t>STATE OF TEXAS</t>
  </si>
  <si>
    <t>73-175</t>
  </si>
  <si>
    <t>(Rev. 9-99/5)</t>
  </si>
  <si>
    <t>TRAVEL VOUCHER / FORM CONTINUATION</t>
  </si>
  <si>
    <t>1. Doc agency</t>
  </si>
  <si>
    <t>2. Current document number</t>
  </si>
  <si>
    <t xml:space="preserve"> IN-STATE MEALS AND LODGING</t>
  </si>
  <si>
    <t>ACTUAL EXPENSE</t>
  </si>
  <si>
    <t>a.</t>
  </si>
  <si>
    <t>Leave</t>
  </si>
  <si>
    <t>b.</t>
  </si>
  <si>
    <t>Arrive</t>
  </si>
  <si>
    <t>c.</t>
  </si>
  <si>
    <t>Meals</t>
  </si>
  <si>
    <t>f.</t>
  </si>
  <si>
    <t>Headquarters</t>
  </si>
  <si>
    <t>g.</t>
  </si>
  <si>
    <t>h.</t>
  </si>
  <si>
    <t>i.</t>
  </si>
  <si>
    <t>not to</t>
  </si>
  <si>
    <t>Lodging</t>
  </si>
  <si>
    <t xml:space="preserve"> </t>
  </si>
  <si>
    <t>Hour</t>
  </si>
  <si>
    <t>Min.</t>
  </si>
  <si>
    <t>m</t>
  </si>
  <si>
    <t xml:space="preserve">Min. </t>
  </si>
  <si>
    <t>m.</t>
  </si>
  <si>
    <t>TOTAL MEALS NON OVERNIGHT</t>
  </si>
  <si>
    <t>j.</t>
  </si>
  <si>
    <t>For suggestions, questions, or problems with this voucher, please contact the Expenditure Assistance Section at:</t>
  </si>
  <si>
    <t>Rev. (2-14/8)</t>
  </si>
  <si>
    <t>Form 73-174 (Back)(Rev. 2-14/8)</t>
  </si>
  <si>
    <t xml:space="preserve">Texas Emergency Services Retirement System </t>
  </si>
  <si>
    <t xml:space="preserve">formulas. However, if you want to view the formulas used or modify the voucher for your agiencies use,  </t>
  </si>
  <si>
    <r>
      <rPr>
        <b/>
        <sz val="10"/>
        <rFont val="Arial"/>
        <family val="2"/>
      </rPr>
      <t>Note:</t>
    </r>
    <r>
      <rPr>
        <sz val="10"/>
        <rFont val="Arial"/>
        <family val="0"/>
      </rPr>
      <t xml:space="preserve"> If any of the field names or locations are changed on the Front_Page, COBJ_Continuation,</t>
    </r>
  </si>
  <si>
    <t>This MS Excel Spreadsheet has been locked at the worksheet level to prevent accidental deletion of</t>
  </si>
  <si>
    <t>please contact the Expenditure Assistance Section using the contact information below.</t>
  </si>
  <si>
    <t>Corpus Christi</t>
  </si>
  <si>
    <t>Quintana</t>
  </si>
  <si>
    <t>Surfside Beach</t>
  </si>
  <si>
    <t>OLD - changed 10/12/15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</si>
</sst>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.00"/>
    <numFmt numFmtId="166" formatCode="00000"/>
    <numFmt numFmtId="167" formatCode="00"/>
    <numFmt numFmtId="168" formatCode="00\-00\-00"/>
    <numFmt numFmtId="169" formatCode="[&lt;=9999999]###\-####;\(###\)###\-####"/>
    <numFmt numFmtId="170" formatCode="000"/>
    <numFmt numFmtId="171" formatCode="00000000000"/>
    <numFmt numFmtId="172" formatCode="&quot;$&quot;#,##0.000"/>
    <numFmt numFmtId="173" formatCode="\(000\)\ 000\-0000"/>
    <numFmt numFmtId="174" formatCode="mm/dd/yy;@"/>
  </numFmts>
  <fonts count="92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6"/>
      <name val="MS Sans Serif"/>
      <family val="2"/>
    </font>
    <font>
      <sz val="6"/>
      <name val="MS Serif"/>
      <family val="1"/>
    </font>
    <font>
      <b/>
      <sz val="8"/>
      <name val="MS Sans Serif"/>
      <family val="2"/>
    </font>
    <font>
      <b/>
      <sz val="8"/>
      <name val="MS Serif"/>
      <family val="1"/>
    </font>
    <font>
      <sz val="8"/>
      <name val="MS Serif"/>
      <family val="1"/>
    </font>
    <font>
      <b/>
      <sz val="7"/>
      <name val="MS Serif"/>
      <family val="1"/>
    </font>
    <font>
      <sz val="7"/>
      <name val="MS Serif"/>
      <family val="1"/>
    </font>
    <font>
      <b/>
      <sz val="10"/>
      <name val="MS Sans Serif"/>
      <family val="2"/>
    </font>
    <font>
      <sz val="8"/>
      <name val="MS Sans Serif"/>
      <family val="2"/>
    </font>
    <font>
      <i/>
      <sz val="7"/>
      <name val="MS Serif"/>
      <family val="1"/>
    </font>
    <font>
      <sz val="12"/>
      <name val="MS Serif"/>
      <family val="1"/>
    </font>
    <font>
      <sz val="5"/>
      <name val="Small Fonts"/>
      <family val="2"/>
    </font>
    <font>
      <b/>
      <sz val="12"/>
      <name val="MS Sans Serif"/>
      <family val="2"/>
    </font>
    <font>
      <sz val="6"/>
      <name val="Small Fonts"/>
      <family val="2"/>
    </font>
    <font>
      <i/>
      <sz val="8"/>
      <name val="MS Sans Serif"/>
      <family val="2"/>
    </font>
    <font>
      <sz val="9"/>
      <name val="MS Sans Serif"/>
      <family val="2"/>
    </font>
    <font>
      <i/>
      <sz val="6"/>
      <name val="MS Sans Serif"/>
      <family val="2"/>
    </font>
    <font>
      <i/>
      <sz val="5"/>
      <name val="MS Sans Serif"/>
      <family val="2"/>
    </font>
    <font>
      <b/>
      <sz val="10"/>
      <name val="Arial"/>
      <family val="2"/>
    </font>
    <font>
      <b/>
      <sz val="5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name val="MS Serif"/>
      <family val="1"/>
    </font>
    <font>
      <b/>
      <sz val="9"/>
      <name val="MS Sans Serif"/>
      <family val="2"/>
    </font>
    <font>
      <sz val="10"/>
      <color indexed="10"/>
      <name val="Arial"/>
      <family val="2"/>
    </font>
    <font>
      <sz val="10"/>
      <color indexed="10"/>
      <name val="MS Sans Serif"/>
      <family val="2"/>
    </font>
    <font>
      <sz val="8.5"/>
      <color indexed="10"/>
      <name val="MS Sans Serif"/>
      <family val="2"/>
    </font>
    <font>
      <sz val="8.5"/>
      <color indexed="18"/>
      <name val="MS Sans Serif"/>
      <family val="2"/>
    </font>
    <font>
      <sz val="8"/>
      <name val="Tahoma"/>
      <family val="2"/>
    </font>
    <font>
      <sz val="9"/>
      <name val="Arial"/>
      <family val="2"/>
    </font>
    <font>
      <b/>
      <sz val="8"/>
      <name val="Tahoma"/>
      <family val="2"/>
    </font>
    <font>
      <sz val="10"/>
      <color indexed="9"/>
      <name val="MS Sans Serif"/>
      <family val="2"/>
    </font>
    <font>
      <sz val="6"/>
      <color indexed="9"/>
      <name val="MS Serif"/>
      <family val="1"/>
    </font>
    <font>
      <sz val="8.5"/>
      <color indexed="9"/>
      <name val="MS Sans Serif"/>
      <family val="2"/>
    </font>
    <font>
      <sz val="8.5"/>
      <name val="MS Sans Serif"/>
      <family val="2"/>
    </font>
    <font>
      <sz val="10"/>
      <color indexed="9"/>
      <name val="Arial"/>
      <family val="2"/>
    </font>
    <font>
      <sz val="8"/>
      <color indexed="9"/>
      <name val="MS Sans Serif"/>
      <family val="2"/>
    </font>
    <font>
      <b/>
      <sz val="8"/>
      <color indexed="9"/>
      <name val="MS Sans Serif"/>
      <family val="2"/>
    </font>
    <font>
      <sz val="7"/>
      <name val="MS Sans Serif"/>
      <family val="2"/>
    </font>
    <font>
      <sz val="10"/>
      <name val="Calibri"/>
      <family val="2"/>
    </font>
    <font>
      <b/>
      <sz val="18"/>
      <color indexed="10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sz val="12"/>
      <color indexed="8"/>
      <name val="Lucida Grande"/>
      <family val="0"/>
    </font>
    <font>
      <sz val="9"/>
      <name val="Courier New"/>
      <family val="3"/>
    </font>
    <font>
      <u val="single"/>
      <sz val="10"/>
      <color indexed="12"/>
      <name val="Arial"/>
      <family val="2"/>
    </font>
    <font>
      <sz val="8"/>
      <name val="Verdana"/>
      <family val="2"/>
    </font>
    <font>
      <sz val="12"/>
      <name val="Lucida Grand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.5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5"/>
      <color indexed="8"/>
      <name val="Berlin Sans FB Demi"/>
      <family val="0"/>
    </font>
    <font>
      <b/>
      <sz val="10"/>
      <color indexed="8"/>
      <name val="Berlin Sans FB Dem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574">
    <xf numFmtId="0" fontId="0" fillId="0" borderId="0" xfId="0" applyAlignment="1">
      <alignment/>
    </xf>
    <xf numFmtId="0" fontId="7" fillId="0" borderId="10" xfId="57" applyFont="1" applyBorder="1" applyProtection="1">
      <alignment/>
      <protection/>
    </xf>
    <xf numFmtId="0" fontId="0" fillId="0" borderId="11" xfId="0" applyBorder="1" applyAlignment="1">
      <alignment/>
    </xf>
    <xf numFmtId="0" fontId="3" fillId="33" borderId="12" xfId="59" applyFont="1" applyFill="1" applyBorder="1" applyProtection="1">
      <alignment/>
      <protection/>
    </xf>
    <xf numFmtId="0" fontId="3" fillId="33" borderId="12" xfId="59" applyFont="1" applyFill="1" applyBorder="1" applyAlignment="1" applyProtection="1" quotePrefix="1">
      <alignment horizontal="left"/>
      <protection/>
    </xf>
    <xf numFmtId="0" fontId="3" fillId="33" borderId="0" xfId="59" applyFont="1" applyFill="1" applyBorder="1" applyAlignment="1" applyProtection="1" quotePrefix="1">
      <alignment horizontal="left"/>
      <protection/>
    </xf>
    <xf numFmtId="0" fontId="3" fillId="33" borderId="12" xfId="59" applyFont="1" applyFill="1" applyBorder="1" applyAlignment="1" applyProtection="1">
      <alignment horizontal="left"/>
      <protection/>
    </xf>
    <xf numFmtId="0" fontId="3" fillId="33" borderId="13" xfId="59" applyFont="1" applyFill="1" applyBorder="1" applyProtection="1">
      <alignment/>
      <protection/>
    </xf>
    <xf numFmtId="0" fontId="3" fillId="33" borderId="0" xfId="59" applyFont="1" applyFill="1" applyBorder="1" applyProtection="1">
      <alignment/>
      <protection/>
    </xf>
    <xf numFmtId="0" fontId="3" fillId="33" borderId="0" xfId="59" applyFont="1" applyFill="1" applyProtection="1">
      <alignment/>
      <protection/>
    </xf>
    <xf numFmtId="0" fontId="3" fillId="33" borderId="14" xfId="59" applyFont="1" applyFill="1" applyBorder="1" applyAlignment="1" applyProtection="1" quotePrefix="1">
      <alignment horizontal="left"/>
      <protection/>
    </xf>
    <xf numFmtId="0" fontId="11" fillId="33" borderId="15" xfId="59" applyFont="1" applyFill="1" applyBorder="1" applyAlignment="1" applyProtection="1">
      <alignment horizontal="left"/>
      <protection/>
    </xf>
    <xf numFmtId="0" fontId="11" fillId="33" borderId="15" xfId="59" applyFont="1" applyFill="1" applyBorder="1" applyAlignment="1" applyProtection="1" quotePrefix="1">
      <alignment horizontal="left"/>
      <protection/>
    </xf>
    <xf numFmtId="0" fontId="11" fillId="33" borderId="14" xfId="59" applyFont="1" applyFill="1" applyBorder="1" applyProtection="1">
      <alignment/>
      <protection/>
    </xf>
    <xf numFmtId="0" fontId="3" fillId="33" borderId="13" xfId="59" applyFont="1" applyFill="1" applyBorder="1" applyAlignment="1" applyProtection="1">
      <alignment horizontal="left"/>
      <protection/>
    </xf>
    <xf numFmtId="0" fontId="10" fillId="33" borderId="13" xfId="59" applyFont="1" applyFill="1" applyBorder="1" applyAlignment="1" applyProtection="1">
      <alignment horizontal="left"/>
      <protection/>
    </xf>
    <xf numFmtId="0" fontId="10" fillId="33" borderId="16" xfId="59" applyFont="1" applyFill="1" applyBorder="1" applyAlignment="1" applyProtection="1">
      <alignment vertical="top"/>
      <protection/>
    </xf>
    <xf numFmtId="0" fontId="3" fillId="33" borderId="13" xfId="59" applyFont="1" applyFill="1" applyBorder="1" applyAlignment="1" applyProtection="1" quotePrefix="1">
      <alignment horizontal="left"/>
      <protection/>
    </xf>
    <xf numFmtId="0" fontId="10" fillId="33" borderId="0" xfId="59" applyFont="1" applyFill="1" applyBorder="1" applyAlignment="1" applyProtection="1">
      <alignment horizontal="left"/>
      <protection/>
    </xf>
    <xf numFmtId="0" fontId="3" fillId="33" borderId="12" xfId="59" applyFont="1" applyFill="1" applyBorder="1" applyAlignment="1" applyProtection="1">
      <alignment horizontal="left" vertical="top"/>
      <protection/>
    </xf>
    <xf numFmtId="0" fontId="3" fillId="33" borderId="16" xfId="59" applyFont="1" applyFill="1" applyBorder="1" applyAlignment="1" applyProtection="1" quotePrefix="1">
      <alignment horizontal="left"/>
      <protection/>
    </xf>
    <xf numFmtId="0" fontId="10" fillId="33" borderId="11" xfId="59" applyFont="1" applyFill="1" applyBorder="1" applyAlignment="1" applyProtection="1" quotePrefix="1">
      <alignment/>
      <protection/>
    </xf>
    <xf numFmtId="0" fontId="3" fillId="33" borderId="17" xfId="59" applyFont="1" applyFill="1" applyBorder="1" applyProtection="1">
      <alignment/>
      <protection/>
    </xf>
    <xf numFmtId="0" fontId="14" fillId="33" borderId="0" xfId="59" applyFont="1" applyFill="1" applyAlignment="1" applyProtection="1">
      <alignment horizontal="center"/>
      <protection/>
    </xf>
    <xf numFmtId="0" fontId="14" fillId="33" borderId="0" xfId="59" applyFont="1" applyFill="1" applyAlignment="1" applyProtection="1" quotePrefix="1">
      <alignment horizontal="left"/>
      <protection/>
    </xf>
    <xf numFmtId="0" fontId="14" fillId="33" borderId="0" xfId="59" applyFont="1" applyFill="1" applyAlignment="1" applyProtection="1">
      <alignment horizontal="centerContinuous"/>
      <protection/>
    </xf>
    <xf numFmtId="0" fontId="15" fillId="33" borderId="11" xfId="59" applyFont="1" applyFill="1" applyBorder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Continuous"/>
      <protection/>
    </xf>
    <xf numFmtId="0" fontId="14" fillId="33" borderId="0" xfId="0" applyFont="1" applyFill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2" fillId="33" borderId="11" xfId="59" applyFont="1" applyFill="1" applyBorder="1" applyAlignment="1" applyProtection="1" quotePrefix="1">
      <alignment horizontal="left"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 horizontal="centerContinuous"/>
      <protection/>
    </xf>
    <xf numFmtId="0" fontId="0" fillId="33" borderId="15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Continuous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Continuous"/>
      <protection/>
    </xf>
    <xf numFmtId="4" fontId="0" fillId="33" borderId="15" xfId="0" applyNumberFormat="1" applyFill="1" applyBorder="1" applyAlignment="1" applyProtection="1">
      <alignment horizontal="centerContinuous"/>
      <protection/>
    </xf>
    <xf numFmtId="0" fontId="2" fillId="34" borderId="14" xfId="59" applyFill="1" applyBorder="1" applyAlignment="1" applyProtection="1">
      <alignment horizontal="center"/>
      <protection/>
    </xf>
    <xf numFmtId="0" fontId="2" fillId="34" borderId="15" xfId="59" applyFill="1" applyBorder="1" applyAlignment="1" applyProtection="1">
      <alignment horizontal="center"/>
      <protection/>
    </xf>
    <xf numFmtId="0" fontId="2" fillId="34" borderId="20" xfId="59" applyFill="1" applyBorder="1" applyAlignment="1" applyProtection="1">
      <alignment horizontal="center"/>
      <protection/>
    </xf>
    <xf numFmtId="0" fontId="7" fillId="0" borderId="11" xfId="57" applyFont="1" applyBorder="1" applyProtection="1">
      <alignment/>
      <protection/>
    </xf>
    <xf numFmtId="0" fontId="11" fillId="0" borderId="11" xfId="57" applyFont="1" applyBorder="1" applyProtection="1">
      <alignment/>
      <protection/>
    </xf>
    <xf numFmtId="0" fontId="4" fillId="0" borderId="11" xfId="57" applyFont="1" applyBorder="1" applyProtection="1">
      <alignment/>
      <protection/>
    </xf>
    <xf numFmtId="4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165" fontId="0" fillId="0" borderId="0" xfId="0" applyNumberFormat="1" applyAlignment="1" applyProtection="1">
      <alignment horizontal="centerContinuous"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5" fillId="33" borderId="15" xfId="59" applyFont="1" applyFill="1" applyBorder="1" applyAlignment="1" applyProtection="1">
      <alignment horizontal="left"/>
      <protection/>
    </xf>
    <xf numFmtId="168" fontId="0" fillId="33" borderId="10" xfId="0" applyNumberFormat="1" applyFill="1" applyBorder="1" applyAlignment="1" applyProtection="1">
      <alignment horizontal="centerContinuous"/>
      <protection/>
    </xf>
    <xf numFmtId="168" fontId="0" fillId="33" borderId="11" xfId="0" applyNumberFormat="1" applyFill="1" applyBorder="1" applyAlignment="1" applyProtection="1">
      <alignment horizontal="centerContinuous"/>
      <protection/>
    </xf>
    <xf numFmtId="0" fontId="0" fillId="33" borderId="10" xfId="0" applyFill="1" applyBorder="1" applyAlignment="1" applyProtection="1">
      <alignment horizontal="centerContinuous"/>
      <protection/>
    </xf>
    <xf numFmtId="165" fontId="0" fillId="0" borderId="0" xfId="0" applyNumberFormat="1" applyAlignment="1" applyProtection="1">
      <alignment/>
      <protection/>
    </xf>
    <xf numFmtId="0" fontId="15" fillId="33" borderId="0" xfId="59" applyFont="1" applyFill="1" applyBorder="1" applyProtection="1">
      <alignment/>
      <protection/>
    </xf>
    <xf numFmtId="0" fontId="2" fillId="33" borderId="0" xfId="59" applyFont="1" applyFill="1" applyBorder="1" applyAlignment="1" applyProtection="1" quotePrefix="1">
      <alignment horizontal="left"/>
      <protection/>
    </xf>
    <xf numFmtId="0" fontId="3" fillId="33" borderId="13" xfId="59" applyFont="1" applyFill="1" applyBorder="1" applyAlignment="1" applyProtection="1">
      <alignment vertical="top"/>
      <protection/>
    </xf>
    <xf numFmtId="0" fontId="3" fillId="33" borderId="0" xfId="59" applyFont="1" applyFill="1" applyBorder="1" applyAlignment="1" applyProtection="1">
      <alignment vertical="top"/>
      <protection/>
    </xf>
    <xf numFmtId="0" fontId="3" fillId="33" borderId="12" xfId="59" applyFont="1" applyFill="1" applyBorder="1" applyAlignment="1" applyProtection="1" quotePrefix="1">
      <alignment horizontal="left" vertical="top"/>
      <protection/>
    </xf>
    <xf numFmtId="0" fontId="2" fillId="0" borderId="0" xfId="57" applyFill="1" applyBorder="1" applyAlignment="1" applyProtection="1">
      <alignment horizontal="center"/>
      <protection/>
    </xf>
    <xf numFmtId="0" fontId="2" fillId="0" borderId="0" xfId="58" applyBorder="1" applyProtection="1">
      <alignment/>
      <protection/>
    </xf>
    <xf numFmtId="0" fontId="3" fillId="33" borderId="0" xfId="59" applyFont="1" applyFill="1" applyBorder="1" applyAlignment="1" applyProtection="1">
      <alignment horizontal="left" vertical="top"/>
      <protection/>
    </xf>
    <xf numFmtId="0" fontId="14" fillId="33" borderId="0" xfId="0" applyFont="1" applyFill="1" applyAlignment="1" applyProtection="1">
      <alignment vertical="top"/>
      <protection/>
    </xf>
    <xf numFmtId="0" fontId="10" fillId="33" borderId="0" xfId="59" applyFont="1" applyFill="1" applyBorder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2" fillId="0" borderId="15" xfId="57" applyFill="1" applyBorder="1" applyAlignment="1" applyProtection="1">
      <alignment horizontal="center"/>
      <protection/>
    </xf>
    <xf numFmtId="0" fontId="2" fillId="0" borderId="11" xfId="57" applyFont="1" applyBorder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25" fillId="33" borderId="11" xfId="0" applyFont="1" applyFill="1" applyBorder="1" applyAlignment="1" applyProtection="1">
      <alignment/>
      <protection/>
    </xf>
    <xf numFmtId="0" fontId="5" fillId="33" borderId="21" xfId="59" applyFont="1" applyFill="1" applyBorder="1" applyAlignment="1" applyProtection="1" quotePrefix="1">
      <alignment horizontal="center"/>
      <protection/>
    </xf>
    <xf numFmtId="0" fontId="14" fillId="33" borderId="0" xfId="59" applyFont="1" applyFill="1" applyAlignment="1" applyProtection="1">
      <alignment horizontal="left"/>
      <protection/>
    </xf>
    <xf numFmtId="168" fontId="18" fillId="0" borderId="22" xfId="57" applyNumberFormat="1" applyFont="1" applyBorder="1" applyAlignment="1" applyProtection="1">
      <alignment horizontal="center"/>
      <protection locked="0"/>
    </xf>
    <xf numFmtId="0" fontId="18" fillId="0" borderId="22" xfId="57" applyFont="1" applyBorder="1" applyAlignment="1" applyProtection="1">
      <alignment horizontal="center"/>
      <protection locked="0"/>
    </xf>
    <xf numFmtId="49" fontId="18" fillId="0" borderId="22" xfId="57" applyNumberFormat="1" applyFont="1" applyBorder="1" applyAlignment="1" applyProtection="1">
      <alignment horizontal="center"/>
      <protection locked="0"/>
    </xf>
    <xf numFmtId="168" fontId="18" fillId="0" borderId="22" xfId="57" applyNumberFormat="1" applyFont="1" applyBorder="1" applyAlignment="1" applyProtection="1">
      <alignment horizontal="center"/>
      <protection locked="0"/>
    </xf>
    <xf numFmtId="2" fontId="18" fillId="0" borderId="20" xfId="57" applyNumberFormat="1" applyFont="1" applyBorder="1" applyProtection="1">
      <alignment/>
      <protection locked="0"/>
    </xf>
    <xf numFmtId="2" fontId="18" fillId="0" borderId="23" xfId="57" applyNumberFormat="1" applyFont="1" applyBorder="1" applyProtection="1">
      <alignment/>
      <protection locked="0"/>
    </xf>
    <xf numFmtId="2" fontId="18" fillId="0" borderId="23" xfId="57" applyNumberFormat="1" applyFont="1" applyBorder="1" applyAlignment="1" applyProtection="1">
      <alignment horizontal="center"/>
      <protection locked="0"/>
    </xf>
    <xf numFmtId="2" fontId="18" fillId="0" borderId="10" xfId="57" applyNumberFormat="1" applyFont="1" applyBorder="1" applyProtection="1">
      <alignment/>
      <protection locked="0"/>
    </xf>
    <xf numFmtId="49" fontId="18" fillId="0" borderId="22" xfId="57" applyNumberFormat="1" applyFont="1" applyBorder="1" applyAlignment="1" applyProtection="1" quotePrefix="1">
      <alignment horizontal="center"/>
      <protection locked="0"/>
    </xf>
    <xf numFmtId="168" fontId="18" fillId="0" borderId="23" xfId="57" applyNumberFormat="1" applyFont="1" applyBorder="1" applyAlignment="1" applyProtection="1">
      <alignment horizontal="center"/>
      <protection locked="0"/>
    </xf>
    <xf numFmtId="0" fontId="18" fillId="0" borderId="23" xfId="57" applyNumberFormat="1" applyFont="1" applyBorder="1" applyAlignment="1" applyProtection="1" quotePrefix="1">
      <alignment horizontal="center"/>
      <protection locked="0"/>
    </xf>
    <xf numFmtId="49" fontId="18" fillId="0" borderId="23" xfId="57" applyNumberFormat="1" applyFont="1" applyBorder="1" applyAlignment="1" applyProtection="1">
      <alignment horizontal="center"/>
      <protection locked="0"/>
    </xf>
    <xf numFmtId="0" fontId="18" fillId="0" borderId="23" xfId="57" applyNumberFormat="1" applyFont="1" applyBorder="1" applyAlignment="1" applyProtection="1">
      <alignment horizontal="center"/>
      <protection locked="0"/>
    </xf>
    <xf numFmtId="0" fontId="18" fillId="0" borderId="23" xfId="57" applyFont="1" applyBorder="1" applyAlignment="1" applyProtection="1">
      <alignment horizontal="center"/>
      <protection locked="0"/>
    </xf>
    <xf numFmtId="4" fontId="18" fillId="0" borderId="23" xfId="57" applyNumberFormat="1" applyFont="1" applyBorder="1" applyProtection="1">
      <alignment/>
      <protection locked="0"/>
    </xf>
    <xf numFmtId="4" fontId="18" fillId="0" borderId="23" xfId="57" applyNumberFormat="1" applyFont="1" applyBorder="1" applyAlignment="1" applyProtection="1">
      <alignment horizontal="center"/>
      <protection locked="0"/>
    </xf>
    <xf numFmtId="49" fontId="18" fillId="0" borderId="23" xfId="57" applyNumberFormat="1" applyFont="1" applyBorder="1" applyAlignment="1" applyProtection="1" quotePrefix="1">
      <alignment horizontal="center"/>
      <protection locked="0"/>
    </xf>
    <xf numFmtId="4" fontId="18" fillId="0" borderId="10" xfId="57" applyNumberFormat="1" applyFont="1" applyBorder="1" applyAlignment="1" applyProtection="1">
      <alignment horizontal="center"/>
      <protection locked="0"/>
    </xf>
    <xf numFmtId="0" fontId="3" fillId="33" borderId="15" xfId="59" applyFont="1" applyFill="1" applyBorder="1" applyAlignment="1" applyProtection="1">
      <alignment horizontal="centerContinuous"/>
      <protection/>
    </xf>
    <xf numFmtId="0" fontId="0" fillId="33" borderId="20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 horizontal="centerContinuous"/>
      <protection/>
    </xf>
    <xf numFmtId="0" fontId="19" fillId="33" borderId="15" xfId="0" applyFont="1" applyFill="1" applyBorder="1" applyAlignment="1" applyProtection="1">
      <alignment/>
      <protection/>
    </xf>
    <xf numFmtId="0" fontId="3" fillId="33" borderId="23" xfId="59" applyFont="1" applyFill="1" applyBorder="1" applyAlignment="1" applyProtection="1" quotePrefix="1">
      <alignment horizontal="center"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centerContinuous"/>
      <protection/>
    </xf>
    <xf numFmtId="0" fontId="19" fillId="33" borderId="15" xfId="59" applyFont="1" applyFill="1" applyBorder="1" applyAlignment="1" applyProtection="1">
      <alignment horizontal="centerContinuous"/>
      <protection/>
    </xf>
    <xf numFmtId="0" fontId="27" fillId="33" borderId="0" xfId="59" applyFont="1" applyFill="1" applyBorder="1" applyAlignment="1" applyProtection="1">
      <alignment horizontal="left"/>
      <protection/>
    </xf>
    <xf numFmtId="0" fontId="23" fillId="33" borderId="0" xfId="0" applyFont="1" applyFill="1" applyBorder="1" applyAlignment="1" applyProtection="1">
      <alignment/>
      <protection/>
    </xf>
    <xf numFmtId="0" fontId="3" fillId="33" borderId="11" xfId="59" applyFont="1" applyFill="1" applyBorder="1" applyAlignment="1" applyProtection="1">
      <alignment horizontal="centerContinuous"/>
      <protection/>
    </xf>
    <xf numFmtId="0" fontId="2" fillId="33" borderId="11" xfId="59" applyFill="1" applyBorder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2" fillId="0" borderId="11" xfId="57" applyFill="1" applyBorder="1" applyAlignment="1" applyProtection="1">
      <alignment horizontal="center"/>
      <protection/>
    </xf>
    <xf numFmtId="0" fontId="18" fillId="0" borderId="23" xfId="58" applyFont="1" applyBorder="1" applyAlignment="1" applyProtection="1">
      <alignment horizontal="center"/>
      <protection locked="0"/>
    </xf>
    <xf numFmtId="0" fontId="7" fillId="0" borderId="10" xfId="57" applyFont="1" applyBorder="1" applyAlignment="1" applyProtection="1">
      <alignment horizontal="right"/>
      <protection/>
    </xf>
    <xf numFmtId="168" fontId="18" fillId="35" borderId="12" xfId="58" applyNumberFormat="1" applyFont="1" applyFill="1" applyBorder="1" applyAlignment="1" applyProtection="1">
      <alignment horizontal="center" vertical="center"/>
      <protection/>
    </xf>
    <xf numFmtId="168" fontId="18" fillId="35" borderId="16" xfId="58" applyNumberFormat="1" applyFont="1" applyFill="1" applyBorder="1" applyAlignment="1" applyProtection="1">
      <alignment horizontal="center" vertical="center"/>
      <protection/>
    </xf>
    <xf numFmtId="4" fontId="18" fillId="0" borderId="23" xfId="57" applyNumberFormat="1" applyFont="1" applyBorder="1" applyProtection="1">
      <alignment/>
      <protection/>
    </xf>
    <xf numFmtId="4" fontId="18" fillId="0" borderId="23" xfId="58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5" fillId="33" borderId="10" xfId="59" applyFont="1" applyFill="1" applyBorder="1" applyAlignment="1" applyProtection="1">
      <alignment horizontal="right"/>
      <protection/>
    </xf>
    <xf numFmtId="170" fontId="0" fillId="33" borderId="21" xfId="0" applyNumberForma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4" fontId="18" fillId="0" borderId="23" xfId="57" applyNumberFormat="1" applyFont="1" applyBorder="1" applyAlignment="1" applyProtection="1">
      <alignment horizontal="center"/>
      <protection/>
    </xf>
    <xf numFmtId="0" fontId="3" fillId="0" borderId="0" xfId="57" applyFont="1" applyAlignment="1" applyProtection="1" quotePrefix="1">
      <alignment horizontal="left"/>
      <protection/>
    </xf>
    <xf numFmtId="0" fontId="2" fillId="0" borderId="0" xfId="57" applyProtection="1">
      <alignment/>
      <protection/>
    </xf>
    <xf numFmtId="0" fontId="2" fillId="0" borderId="0" xfId="57" applyBorder="1" applyProtection="1">
      <alignment/>
      <protection/>
    </xf>
    <xf numFmtId="0" fontId="4" fillId="0" borderId="0" xfId="57" applyFont="1" applyProtection="1">
      <alignment/>
      <protection/>
    </xf>
    <xf numFmtId="0" fontId="2" fillId="0" borderId="0" xfId="57" applyFont="1" applyBorder="1" applyAlignment="1" applyProtection="1">
      <alignment horizontal="right"/>
      <protection/>
    </xf>
    <xf numFmtId="0" fontId="2" fillId="0" borderId="0" xfId="57" applyFont="1" applyBorder="1" applyProtection="1">
      <alignment/>
      <protection/>
    </xf>
    <xf numFmtId="0" fontId="35" fillId="33" borderId="0" xfId="57" applyFont="1" applyFill="1" applyBorder="1" applyProtection="1">
      <alignment/>
      <protection/>
    </xf>
    <xf numFmtId="0" fontId="2" fillId="33" borderId="0" xfId="57" applyFont="1" applyFill="1" applyBorder="1" applyProtection="1">
      <alignment/>
      <protection/>
    </xf>
    <xf numFmtId="0" fontId="2" fillId="0" borderId="0" xfId="57" applyFont="1" applyProtection="1">
      <alignment/>
      <protection/>
    </xf>
    <xf numFmtId="0" fontId="35" fillId="0" borderId="0" xfId="57" applyFont="1" applyProtection="1">
      <alignment/>
      <protection/>
    </xf>
    <xf numFmtId="0" fontId="35" fillId="0" borderId="0" xfId="57" applyFont="1" applyProtection="1">
      <alignment/>
      <protection/>
    </xf>
    <xf numFmtId="0" fontId="2" fillId="0" borderId="0" xfId="57" applyFont="1" applyProtection="1">
      <alignment/>
      <protection/>
    </xf>
    <xf numFmtId="0" fontId="2" fillId="0" borderId="11" xfId="57" applyFont="1" applyBorder="1" applyAlignment="1" applyProtection="1">
      <alignment horizontal="right"/>
      <protection/>
    </xf>
    <xf numFmtId="0" fontId="5" fillId="0" borderId="14" xfId="57" applyFont="1" applyBorder="1" applyAlignment="1" applyProtection="1" quotePrefix="1">
      <alignment horizontal="left"/>
      <protection/>
    </xf>
    <xf numFmtId="0" fontId="6" fillId="0" borderId="15" xfId="57" applyFont="1" applyBorder="1" applyProtection="1">
      <alignment/>
      <protection/>
    </xf>
    <xf numFmtId="0" fontId="2" fillId="0" borderId="15" xfId="57" applyBorder="1" applyProtection="1">
      <alignment/>
      <protection/>
    </xf>
    <xf numFmtId="0" fontId="7" fillId="0" borderId="15" xfId="57" applyFont="1" applyBorder="1" applyProtection="1">
      <alignment/>
      <protection/>
    </xf>
    <xf numFmtId="0" fontId="5" fillId="0" borderId="15" xfId="57" applyFont="1" applyBorder="1" applyAlignment="1" applyProtection="1" quotePrefix="1">
      <alignment horizontal="left"/>
      <protection/>
    </xf>
    <xf numFmtId="0" fontId="8" fillId="0" borderId="15" xfId="57" applyFont="1" applyBorder="1" applyProtection="1">
      <alignment/>
      <protection/>
    </xf>
    <xf numFmtId="0" fontId="9" fillId="0" borderId="15" xfId="57" applyFont="1" applyBorder="1" applyAlignment="1" applyProtection="1" quotePrefix="1">
      <alignment horizontal="left"/>
      <protection/>
    </xf>
    <xf numFmtId="0" fontId="4" fillId="0" borderId="15" xfId="57" applyFont="1" applyBorder="1" applyProtection="1">
      <alignment/>
      <protection/>
    </xf>
    <xf numFmtId="0" fontId="35" fillId="33" borderId="13" xfId="57" applyFont="1" applyFill="1" applyBorder="1" applyProtection="1">
      <alignment/>
      <protection/>
    </xf>
    <xf numFmtId="0" fontId="3" fillId="0" borderId="13" xfId="57" applyFont="1" applyBorder="1" applyProtection="1">
      <alignment/>
      <protection/>
    </xf>
    <xf numFmtId="0" fontId="3" fillId="0" borderId="0" xfId="57" applyFont="1" applyBorder="1" applyAlignment="1" applyProtection="1" quotePrefix="1">
      <alignment horizontal="center"/>
      <protection/>
    </xf>
    <xf numFmtId="0" fontId="3" fillId="0" borderId="0" xfId="57" applyFont="1" applyBorder="1" applyProtection="1">
      <alignment/>
      <protection/>
    </xf>
    <xf numFmtId="0" fontId="3" fillId="0" borderId="19" xfId="57" applyFont="1" applyBorder="1" applyProtection="1">
      <alignment/>
      <protection/>
    </xf>
    <xf numFmtId="0" fontId="3" fillId="0" borderId="0" xfId="57" applyFont="1" applyBorder="1" applyAlignment="1" applyProtection="1" quotePrefix="1">
      <alignment horizontal="left"/>
      <protection/>
    </xf>
    <xf numFmtId="0" fontId="3" fillId="33" borderId="0" xfId="57" applyFont="1" applyFill="1" applyBorder="1" applyProtection="1">
      <alignment/>
      <protection/>
    </xf>
    <xf numFmtId="0" fontId="3" fillId="33" borderId="19" xfId="57" applyFont="1" applyFill="1" applyBorder="1" applyProtection="1">
      <alignment/>
      <protection/>
    </xf>
    <xf numFmtId="0" fontId="3" fillId="0" borderId="13" xfId="57" applyFont="1" applyBorder="1" applyAlignment="1" applyProtection="1">
      <alignment horizontal="left"/>
      <protection/>
    </xf>
    <xf numFmtId="0" fontId="3" fillId="0" borderId="21" xfId="57" applyFont="1" applyBorder="1" applyAlignment="1" applyProtection="1" quotePrefix="1">
      <alignment horizontal="left"/>
      <protection/>
    </xf>
    <xf numFmtId="0" fontId="5" fillId="0" borderId="16" xfId="57" applyFont="1" applyBorder="1" applyProtection="1">
      <alignment/>
      <protection/>
    </xf>
    <xf numFmtId="0" fontId="3" fillId="0" borderId="11" xfId="57" applyFont="1" applyBorder="1" applyProtection="1">
      <alignment/>
      <protection/>
    </xf>
    <xf numFmtId="0" fontId="3" fillId="0" borderId="10" xfId="57" applyFont="1" applyBorder="1" applyProtection="1">
      <alignment/>
      <protection/>
    </xf>
    <xf numFmtId="0" fontId="36" fillId="33" borderId="13" xfId="57" applyFont="1" applyFill="1" applyBorder="1" applyProtection="1">
      <alignment/>
      <protection/>
    </xf>
    <xf numFmtId="0" fontId="3" fillId="33" borderId="0" xfId="57" applyFont="1" applyFill="1" applyBorder="1" applyAlignment="1" applyProtection="1" quotePrefix="1">
      <alignment horizontal="left"/>
      <protection/>
    </xf>
    <xf numFmtId="0" fontId="3" fillId="0" borderId="21" xfId="57" applyFont="1" applyBorder="1" applyAlignment="1" applyProtection="1">
      <alignment horizontal="center"/>
      <protection/>
    </xf>
    <xf numFmtId="0" fontId="3" fillId="0" borderId="0" xfId="57" applyFont="1" applyBorder="1" applyAlignment="1" applyProtection="1">
      <alignment horizontal="left"/>
      <protection/>
    </xf>
    <xf numFmtId="0" fontId="3" fillId="0" borderId="13" xfId="57" applyFont="1" applyBorder="1" applyAlignment="1" applyProtection="1" quotePrefix="1">
      <alignment horizontal="left"/>
      <protection/>
    </xf>
    <xf numFmtId="0" fontId="3" fillId="0" borderId="17" xfId="57" applyFont="1" applyBorder="1" applyProtection="1">
      <alignment/>
      <protection/>
    </xf>
    <xf numFmtId="0" fontId="3" fillId="0" borderId="19" xfId="57" applyFont="1" applyBorder="1" applyAlignment="1" applyProtection="1" quotePrefix="1">
      <alignment horizontal="left"/>
      <protection/>
    </xf>
    <xf numFmtId="0" fontId="3" fillId="0" borderId="16" xfId="57" applyFont="1" applyBorder="1" applyProtection="1">
      <alignment/>
      <protection/>
    </xf>
    <xf numFmtId="0" fontId="3" fillId="0" borderId="13" xfId="57" applyFont="1" applyBorder="1" applyAlignment="1" applyProtection="1">
      <alignment horizontal="center"/>
      <protection/>
    </xf>
    <xf numFmtId="0" fontId="3" fillId="0" borderId="19" xfId="57" applyFont="1" applyBorder="1" applyAlignment="1" applyProtection="1">
      <alignment horizontal="left"/>
      <protection/>
    </xf>
    <xf numFmtId="0" fontId="3" fillId="0" borderId="21" xfId="57" applyFont="1" applyBorder="1" applyAlignment="1" applyProtection="1">
      <alignment horizontal="center"/>
      <protection/>
    </xf>
    <xf numFmtId="0" fontId="3" fillId="0" borderId="13" xfId="57" applyFont="1" applyBorder="1" applyAlignment="1" applyProtection="1">
      <alignment horizontal="center"/>
      <protection/>
    </xf>
    <xf numFmtId="0" fontId="3" fillId="0" borderId="0" xfId="57" applyFont="1" applyBorder="1" applyAlignment="1" applyProtection="1">
      <alignment horizontal="center"/>
      <protection/>
    </xf>
    <xf numFmtId="0" fontId="3" fillId="0" borderId="0" xfId="57" applyFont="1" applyBorder="1" applyAlignment="1" applyProtection="1">
      <alignment horizontal="left"/>
      <protection/>
    </xf>
    <xf numFmtId="0" fontId="3" fillId="0" borderId="19" xfId="57" applyFont="1" applyBorder="1" applyAlignment="1" applyProtection="1">
      <alignment horizontal="center"/>
      <protection/>
    </xf>
    <xf numFmtId="0" fontId="3" fillId="0" borderId="22" xfId="57" applyFont="1" applyBorder="1" applyAlignment="1" applyProtection="1">
      <alignment horizontal="center"/>
      <protection/>
    </xf>
    <xf numFmtId="14" fontId="3" fillId="0" borderId="23" xfId="57" applyNumberFormat="1" applyFont="1" applyBorder="1" applyAlignment="1" applyProtection="1">
      <alignment horizontal="center"/>
      <protection/>
    </xf>
    <xf numFmtId="0" fontId="3" fillId="0" borderId="23" xfId="57" applyFont="1" applyBorder="1" applyAlignment="1" applyProtection="1">
      <alignment horizontal="center"/>
      <protection/>
    </xf>
    <xf numFmtId="0" fontId="3" fillId="33" borderId="0" xfId="57" applyFont="1" applyFill="1" applyBorder="1" applyAlignment="1" applyProtection="1">
      <alignment horizontal="centerContinuous"/>
      <protection/>
    </xf>
    <xf numFmtId="0" fontId="3" fillId="0" borderId="11" xfId="57" applyFont="1" applyBorder="1" applyProtection="1">
      <alignment/>
      <protection/>
    </xf>
    <xf numFmtId="0" fontId="2" fillId="0" borderId="0" xfId="57" applyFont="1" applyBorder="1" applyProtection="1">
      <alignment/>
      <protection/>
    </xf>
    <xf numFmtId="0" fontId="35" fillId="0" borderId="0" xfId="57" applyFont="1" applyFill="1" applyProtection="1">
      <alignment/>
      <protection/>
    </xf>
    <xf numFmtId="0" fontId="35" fillId="0" borderId="0" xfId="57" applyFont="1" applyFill="1" applyProtection="1">
      <alignment/>
      <protection/>
    </xf>
    <xf numFmtId="0" fontId="35" fillId="0" borderId="0" xfId="57" applyFont="1" applyFill="1" applyBorder="1" applyProtection="1">
      <alignment/>
      <protection/>
    </xf>
    <xf numFmtId="0" fontId="39" fillId="0" borderId="0" xfId="57" applyFont="1" applyFill="1" applyBorder="1" applyProtection="1">
      <alignment/>
      <protection/>
    </xf>
    <xf numFmtId="0" fontId="10" fillId="0" borderId="14" xfId="57" applyFont="1" applyBorder="1" applyProtection="1">
      <alignment/>
      <protection/>
    </xf>
    <xf numFmtId="0" fontId="10" fillId="0" borderId="15" xfId="57" applyFont="1" applyBorder="1" applyProtection="1">
      <alignment/>
      <protection/>
    </xf>
    <xf numFmtId="0" fontId="11" fillId="0" borderId="15" xfId="57" applyFont="1" applyBorder="1" applyAlignment="1" applyProtection="1" quotePrefix="1">
      <alignment horizontal="left"/>
      <protection/>
    </xf>
    <xf numFmtId="4" fontId="18" fillId="0" borderId="20" xfId="57" applyNumberFormat="1" applyFont="1" applyBorder="1" applyProtection="1">
      <alignment/>
      <protection/>
    </xf>
    <xf numFmtId="2" fontId="22" fillId="0" borderId="23" xfId="57" applyNumberFormat="1" applyFont="1" applyBorder="1" applyProtection="1">
      <alignment/>
      <protection/>
    </xf>
    <xf numFmtId="2" fontId="2" fillId="0" borderId="23" xfId="57" applyNumberFormat="1" applyFont="1" applyBorder="1" applyProtection="1">
      <alignment/>
      <protection/>
    </xf>
    <xf numFmtId="2" fontId="3" fillId="0" borderId="16" xfId="57" applyNumberFormat="1" applyFont="1" applyBorder="1" applyProtection="1">
      <alignment/>
      <protection/>
    </xf>
    <xf numFmtId="2" fontId="22" fillId="0" borderId="16" xfId="57" applyNumberFormat="1" applyFont="1" applyBorder="1" applyProtection="1">
      <alignment/>
      <protection/>
    </xf>
    <xf numFmtId="2" fontId="2" fillId="0" borderId="14" xfId="57" applyNumberFormat="1" applyFont="1" applyBorder="1" applyProtection="1">
      <alignment/>
      <protection/>
    </xf>
    <xf numFmtId="2" fontId="2" fillId="0" borderId="15" xfId="57" applyNumberFormat="1" applyFont="1" applyBorder="1" applyProtection="1">
      <alignment/>
      <protection/>
    </xf>
    <xf numFmtId="7" fontId="3" fillId="0" borderId="14" xfId="57" applyNumberFormat="1" applyFont="1" applyBorder="1" applyProtection="1">
      <alignment/>
      <protection/>
    </xf>
    <xf numFmtId="0" fontId="2" fillId="0" borderId="11" xfId="57" applyBorder="1" applyProtection="1">
      <alignment/>
      <protection/>
    </xf>
    <xf numFmtId="0" fontId="2" fillId="0" borderId="10" xfId="57" applyBorder="1" applyProtection="1">
      <alignment/>
      <protection/>
    </xf>
    <xf numFmtId="0" fontId="5" fillId="0" borderId="16" xfId="57" applyFont="1" applyBorder="1" applyAlignment="1" applyProtection="1" quotePrefix="1">
      <alignment horizontal="left"/>
      <protection/>
    </xf>
    <xf numFmtId="0" fontId="5" fillId="0" borderId="11" xfId="57" applyFont="1" applyBorder="1" applyAlignment="1" applyProtection="1">
      <alignment horizontal="left"/>
      <protection/>
    </xf>
    <xf numFmtId="0" fontId="8" fillId="0" borderId="11" xfId="57" applyFont="1" applyBorder="1" applyProtection="1">
      <alignment/>
      <protection/>
    </xf>
    <xf numFmtId="0" fontId="9" fillId="0" borderId="11" xfId="57" applyFont="1" applyBorder="1" applyAlignment="1" applyProtection="1" quotePrefix="1">
      <alignment horizontal="left"/>
      <protection/>
    </xf>
    <xf numFmtId="0" fontId="12" fillId="0" borderId="11" xfId="57" applyFont="1" applyBorder="1" applyProtection="1">
      <alignment/>
      <protection/>
    </xf>
    <xf numFmtId="0" fontId="3" fillId="0" borderId="19" xfId="57" applyFont="1" applyBorder="1" applyAlignment="1" applyProtection="1" quotePrefix="1">
      <alignment horizontal="left"/>
      <protection/>
    </xf>
    <xf numFmtId="0" fontId="3" fillId="0" borderId="13" xfId="57" applyFont="1" applyBorder="1" applyAlignment="1" applyProtection="1">
      <alignment horizontal="centerContinuous"/>
      <protection/>
    </xf>
    <xf numFmtId="0" fontId="3" fillId="0" borderId="0" xfId="57" applyFont="1" applyBorder="1" applyAlignment="1" applyProtection="1">
      <alignment horizontal="centerContinuous"/>
      <protection/>
    </xf>
    <xf numFmtId="0" fontId="3" fillId="0" borderId="21" xfId="57" applyFont="1" applyBorder="1" applyAlignment="1" applyProtection="1">
      <alignment horizontal="centerContinuous"/>
      <protection/>
    </xf>
    <xf numFmtId="0" fontId="3" fillId="0" borderId="19" xfId="57" applyFont="1" applyBorder="1" applyAlignment="1" applyProtection="1">
      <alignment horizontal="centerContinuous"/>
      <protection/>
    </xf>
    <xf numFmtId="0" fontId="3" fillId="0" borderId="21" xfId="57" applyFont="1" applyBorder="1" applyProtection="1">
      <alignment/>
      <protection/>
    </xf>
    <xf numFmtId="0" fontId="3" fillId="0" borderId="21" xfId="57" applyFont="1" applyBorder="1" applyAlignment="1" applyProtection="1" quotePrefix="1">
      <alignment horizontal="center"/>
      <protection/>
    </xf>
    <xf numFmtId="0" fontId="3" fillId="0" borderId="0" xfId="57" applyFont="1" applyBorder="1" applyAlignment="1" applyProtection="1" quotePrefix="1">
      <alignment horizontal="left"/>
      <protection/>
    </xf>
    <xf numFmtId="0" fontId="3" fillId="0" borderId="16" xfId="57" applyFont="1" applyBorder="1" applyAlignment="1" applyProtection="1">
      <alignment horizontal="centerContinuous"/>
      <protection/>
    </xf>
    <xf numFmtId="0" fontId="3" fillId="0" borderId="11" xfId="57" applyFont="1" applyBorder="1" applyAlignment="1" applyProtection="1">
      <alignment horizontal="centerContinuous"/>
      <protection/>
    </xf>
    <xf numFmtId="0" fontId="3" fillId="0" borderId="22" xfId="57" applyFont="1" applyBorder="1" applyAlignment="1" applyProtection="1">
      <alignment horizontal="centerContinuous"/>
      <protection/>
    </xf>
    <xf numFmtId="0" fontId="3" fillId="0" borderId="10" xfId="57" applyFont="1" applyBorder="1" applyAlignment="1" applyProtection="1">
      <alignment horizontal="center"/>
      <protection/>
    </xf>
    <xf numFmtId="0" fontId="3" fillId="0" borderId="22" xfId="57" applyFont="1" applyBorder="1" applyProtection="1">
      <alignment/>
      <protection/>
    </xf>
    <xf numFmtId="4" fontId="39" fillId="0" borderId="0" xfId="57" applyNumberFormat="1" applyFont="1" applyFill="1" applyBorder="1" applyProtection="1">
      <alignment/>
      <protection/>
    </xf>
    <xf numFmtId="0" fontId="37" fillId="33" borderId="13" xfId="57" applyFont="1" applyFill="1" applyBorder="1" applyAlignment="1" applyProtection="1">
      <alignment horizontal="left"/>
      <protection/>
    </xf>
    <xf numFmtId="0" fontId="2" fillId="0" borderId="16" xfId="57" applyFont="1" applyBorder="1" applyProtection="1">
      <alignment/>
      <protection/>
    </xf>
    <xf numFmtId="0" fontId="3" fillId="0" borderId="14" xfId="57" applyFont="1" applyBorder="1" applyProtection="1">
      <alignment/>
      <protection/>
    </xf>
    <xf numFmtId="2" fontId="22" fillId="0" borderId="23" xfId="57" applyNumberFormat="1" applyFont="1" applyBorder="1" applyProtection="1">
      <alignment/>
      <protection/>
    </xf>
    <xf numFmtId="2" fontId="3" fillId="0" borderId="15" xfId="57" applyNumberFormat="1" applyFont="1" applyBorder="1" applyProtection="1">
      <alignment/>
      <protection/>
    </xf>
    <xf numFmtId="4" fontId="18" fillId="0" borderId="15" xfId="57" applyNumberFormat="1" applyFont="1" applyBorder="1" applyProtection="1">
      <alignment/>
      <protection/>
    </xf>
    <xf numFmtId="2" fontId="22" fillId="0" borderId="16" xfId="57" applyNumberFormat="1" applyFont="1" applyBorder="1" applyProtection="1">
      <alignment/>
      <protection/>
    </xf>
    <xf numFmtId="7" fontId="3" fillId="0" borderId="14" xfId="57" applyNumberFormat="1" applyFont="1" applyBorder="1" applyAlignment="1" applyProtection="1" quotePrefix="1">
      <alignment horizontal="left"/>
      <protection/>
    </xf>
    <xf numFmtId="0" fontId="37" fillId="33" borderId="13" xfId="57" applyFont="1" applyFill="1" applyBorder="1" applyAlignment="1" applyProtection="1" quotePrefix="1">
      <alignment horizontal="left"/>
      <protection/>
    </xf>
    <xf numFmtId="0" fontId="11" fillId="0" borderId="13" xfId="57" applyFont="1" applyBorder="1" applyProtection="1">
      <alignment/>
      <protection/>
    </xf>
    <xf numFmtId="0" fontId="11" fillId="0" borderId="19" xfId="57" applyFont="1" applyBorder="1" applyProtection="1">
      <alignment/>
      <protection/>
    </xf>
    <xf numFmtId="0" fontId="11" fillId="0" borderId="0" xfId="57" applyFont="1" applyBorder="1" applyProtection="1">
      <alignment/>
      <protection/>
    </xf>
    <xf numFmtId="0" fontId="11" fillId="0" borderId="17" xfId="57" applyFont="1" applyBorder="1" applyAlignment="1" applyProtection="1" quotePrefix="1">
      <alignment horizontal="left"/>
      <protection/>
    </xf>
    <xf numFmtId="0" fontId="11" fillId="0" borderId="17" xfId="57" applyFont="1" applyBorder="1" applyProtection="1">
      <alignment/>
      <protection/>
    </xf>
    <xf numFmtId="0" fontId="30" fillId="35" borderId="12" xfId="57" applyFont="1" applyFill="1" applyBorder="1" applyAlignment="1" applyProtection="1" quotePrefix="1">
      <alignment horizontal="left"/>
      <protection/>
    </xf>
    <xf numFmtId="0" fontId="2" fillId="35" borderId="17" xfId="57" applyFont="1" applyFill="1" applyBorder="1" applyProtection="1">
      <alignment/>
      <protection/>
    </xf>
    <xf numFmtId="4" fontId="2" fillId="35" borderId="18" xfId="57" applyNumberFormat="1" applyFont="1" applyFill="1" applyBorder="1" applyProtection="1">
      <alignment/>
      <protection/>
    </xf>
    <xf numFmtId="0" fontId="11" fillId="0" borderId="0" xfId="57" applyFont="1" applyProtection="1">
      <alignment/>
      <protection/>
    </xf>
    <xf numFmtId="0" fontId="38" fillId="33" borderId="0" xfId="57" applyFont="1" applyFill="1" applyBorder="1" applyAlignment="1" applyProtection="1">
      <alignment horizontal="left" vertical="top"/>
      <protection/>
    </xf>
    <xf numFmtId="0" fontId="40" fillId="33" borderId="0" xfId="57" applyFont="1" applyFill="1" applyBorder="1" applyAlignment="1" applyProtection="1">
      <alignment vertical="top"/>
      <protection/>
    </xf>
    <xf numFmtId="0" fontId="40" fillId="0" borderId="0" xfId="57" applyFont="1" applyProtection="1">
      <alignment/>
      <protection/>
    </xf>
    <xf numFmtId="0" fontId="11" fillId="0" borderId="11" xfId="57" applyFont="1" applyBorder="1" applyAlignment="1" applyProtection="1" quotePrefix="1">
      <alignment horizontal="left"/>
      <protection/>
    </xf>
    <xf numFmtId="0" fontId="11" fillId="0" borderId="10" xfId="57" applyFont="1" applyBorder="1" applyProtection="1">
      <alignment/>
      <protection/>
    </xf>
    <xf numFmtId="0" fontId="30" fillId="35" borderId="13" xfId="57" applyFont="1" applyFill="1" applyBorder="1" applyAlignment="1" applyProtection="1" quotePrefix="1">
      <alignment horizontal="left"/>
      <protection/>
    </xf>
    <xf numFmtId="0" fontId="2" fillId="35" borderId="0" xfId="57" applyFont="1" applyFill="1" applyBorder="1" applyProtection="1">
      <alignment/>
      <protection/>
    </xf>
    <xf numFmtId="4" fontId="2" fillId="35" borderId="19" xfId="57" applyNumberFormat="1" applyFont="1" applyFill="1" applyBorder="1" applyProtection="1">
      <alignment/>
      <protection/>
    </xf>
    <xf numFmtId="0" fontId="5" fillId="33" borderId="0" xfId="57" applyFont="1" applyFill="1" applyBorder="1" applyAlignment="1" applyProtection="1">
      <alignment horizontal="center"/>
      <protection/>
    </xf>
    <xf numFmtId="0" fontId="41" fillId="33" borderId="0" xfId="57" applyFont="1" applyFill="1" applyBorder="1" applyAlignment="1" applyProtection="1">
      <alignment horizontal="center"/>
      <protection/>
    </xf>
    <xf numFmtId="0" fontId="30" fillId="35" borderId="16" xfId="57" applyFont="1" applyFill="1" applyBorder="1" applyAlignment="1" applyProtection="1">
      <alignment horizontal="left" vertical="top"/>
      <protection/>
    </xf>
    <xf numFmtId="0" fontId="2" fillId="35" borderId="11" xfId="57" applyFont="1" applyFill="1" applyBorder="1" applyProtection="1">
      <alignment/>
      <protection/>
    </xf>
    <xf numFmtId="4" fontId="2" fillId="35" borderId="10" xfId="57" applyNumberFormat="1" applyFont="1" applyFill="1" applyBorder="1" applyProtection="1">
      <alignment/>
      <protection/>
    </xf>
    <xf numFmtId="0" fontId="18" fillId="33" borderId="13" xfId="57" applyFont="1" applyFill="1" applyBorder="1" applyAlignment="1" applyProtection="1">
      <alignment horizontal="center"/>
      <protection/>
    </xf>
    <xf numFmtId="4" fontId="18" fillId="33" borderId="0" xfId="57" applyNumberFormat="1" applyFont="1" applyFill="1" applyBorder="1" applyProtection="1">
      <alignment/>
      <protection/>
    </xf>
    <xf numFmtId="0" fontId="5" fillId="35" borderId="22" xfId="57" applyFont="1" applyFill="1" applyBorder="1" applyAlignment="1" applyProtection="1">
      <alignment horizontal="center"/>
      <protection/>
    </xf>
    <xf numFmtId="4" fontId="5" fillId="35" borderId="22" xfId="57" applyNumberFormat="1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14" fontId="26" fillId="0" borderId="16" xfId="57" applyNumberFormat="1" applyFont="1" applyBorder="1" applyAlignment="1" applyProtection="1">
      <alignment horizontal="right"/>
      <protection/>
    </xf>
    <xf numFmtId="4" fontId="27" fillId="35" borderId="23" xfId="57" applyNumberFormat="1" applyFont="1" applyFill="1" applyBorder="1" applyAlignment="1" applyProtection="1">
      <alignment horizontal="center"/>
      <protection/>
    </xf>
    <xf numFmtId="1" fontId="2" fillId="0" borderId="0" xfId="57" applyNumberFormat="1" applyFont="1" applyProtection="1">
      <alignment/>
      <protection/>
    </xf>
    <xf numFmtId="0" fontId="3" fillId="0" borderId="0" xfId="57" applyFont="1" applyAlignment="1" applyProtection="1">
      <alignment horizontal="left"/>
      <protection/>
    </xf>
    <xf numFmtId="0" fontId="35" fillId="33" borderId="22" xfId="57" applyFont="1" applyFill="1" applyBorder="1" applyProtection="1">
      <alignment/>
      <protection/>
    </xf>
    <xf numFmtId="0" fontId="2" fillId="33" borderId="22" xfId="57" applyFont="1" applyFill="1" applyBorder="1" applyProtection="1">
      <alignment/>
      <protection/>
    </xf>
    <xf numFmtId="0" fontId="35" fillId="33" borderId="23" xfId="57" applyFont="1" applyFill="1" applyBorder="1" applyProtection="1">
      <alignment/>
      <protection/>
    </xf>
    <xf numFmtId="0" fontId="2" fillId="33" borderId="23" xfId="57" applyFont="1" applyFill="1" applyBorder="1" applyProtection="1">
      <alignment/>
      <protection/>
    </xf>
    <xf numFmtId="0" fontId="10" fillId="0" borderId="0" xfId="58" applyFont="1" applyAlignment="1" applyProtection="1" quotePrefix="1">
      <alignment horizontal="centerContinuous"/>
      <protection/>
    </xf>
    <xf numFmtId="0" fontId="3" fillId="33" borderId="0" xfId="0" applyFont="1" applyFill="1" applyAlignment="1" applyProtection="1">
      <alignment vertical="top"/>
      <protection/>
    </xf>
    <xf numFmtId="0" fontId="28" fillId="0" borderId="0" xfId="0" applyFont="1" applyBorder="1" applyAlignment="1" applyProtection="1">
      <alignment/>
      <protection/>
    </xf>
    <xf numFmtId="0" fontId="14" fillId="0" borderId="0" xfId="58" applyFont="1" applyBorder="1" applyAlignment="1" applyProtection="1">
      <alignment vertical="top"/>
      <protection/>
    </xf>
    <xf numFmtId="0" fontId="2" fillId="0" borderId="0" xfId="58" applyProtection="1">
      <alignment/>
      <protection/>
    </xf>
    <xf numFmtId="0" fontId="5" fillId="0" borderId="0" xfId="58" applyFont="1" applyBorder="1" applyAlignment="1" applyProtection="1">
      <alignment horizontal="right" vertical="top"/>
      <protection/>
    </xf>
    <xf numFmtId="0" fontId="5" fillId="0" borderId="0" xfId="58" applyFont="1" applyBorder="1" applyAlignment="1" applyProtection="1">
      <alignment vertical="top"/>
      <protection/>
    </xf>
    <xf numFmtId="4" fontId="5" fillId="0" borderId="0" xfId="58" applyNumberFormat="1" applyFont="1" applyBorder="1" applyAlignment="1" applyProtection="1">
      <alignment vertical="top"/>
      <protection/>
    </xf>
    <xf numFmtId="0" fontId="2" fillId="0" borderId="0" xfId="58" applyBorder="1" applyAlignment="1" applyProtection="1">
      <alignment vertical="center"/>
      <protection/>
    </xf>
    <xf numFmtId="4" fontId="2" fillId="0" borderId="0" xfId="58" applyNumberFormat="1" applyProtection="1">
      <alignment/>
      <protection/>
    </xf>
    <xf numFmtId="0" fontId="14" fillId="0" borderId="0" xfId="58" applyFont="1" applyProtection="1">
      <alignment/>
      <protection/>
    </xf>
    <xf numFmtId="0" fontId="10" fillId="0" borderId="0" xfId="58" applyFont="1" applyBorder="1" applyProtection="1">
      <alignment/>
      <protection/>
    </xf>
    <xf numFmtId="0" fontId="2" fillId="0" borderId="0" xfId="58" applyAlignment="1" applyProtection="1">
      <alignment horizontal="centerContinuous"/>
      <protection/>
    </xf>
    <xf numFmtId="0" fontId="2" fillId="0" borderId="11" xfId="58" applyBorder="1" applyProtection="1">
      <alignment/>
      <protection/>
    </xf>
    <xf numFmtId="0" fontId="2" fillId="0" borderId="11" xfId="58" applyFill="1" applyBorder="1" applyProtection="1">
      <alignment/>
      <protection/>
    </xf>
    <xf numFmtId="4" fontId="2" fillId="0" borderId="11" xfId="58" applyNumberFormat="1" applyBorder="1" applyProtection="1">
      <alignment/>
      <protection/>
    </xf>
    <xf numFmtId="0" fontId="7" fillId="0" borderId="21" xfId="58" applyFont="1" applyBorder="1" applyProtection="1">
      <alignment/>
      <protection/>
    </xf>
    <xf numFmtId="4" fontId="11" fillId="0" borderId="17" xfId="58" applyNumberFormat="1" applyFont="1" applyBorder="1" applyAlignment="1" applyProtection="1" quotePrefix="1">
      <alignment horizontal="centerContinuous"/>
      <protection/>
    </xf>
    <xf numFmtId="4" fontId="11" fillId="0" borderId="0" xfId="58" applyNumberFormat="1" applyFont="1" applyBorder="1" applyAlignment="1" applyProtection="1" quotePrefix="1">
      <alignment horizontal="centerContinuous"/>
      <protection/>
    </xf>
    <xf numFmtId="0" fontId="29" fillId="35" borderId="17" xfId="57" applyFont="1" applyFill="1" applyBorder="1" applyProtection="1">
      <alignment/>
      <protection/>
    </xf>
    <xf numFmtId="4" fontId="29" fillId="35" borderId="18" xfId="57" applyNumberFormat="1" applyFont="1" applyFill="1" applyBorder="1" applyProtection="1">
      <alignment/>
      <protection/>
    </xf>
    <xf numFmtId="0" fontId="4" fillId="0" borderId="0" xfId="58" applyFont="1" applyBorder="1" applyProtection="1">
      <alignment/>
      <protection/>
    </xf>
    <xf numFmtId="0" fontId="11" fillId="0" borderId="22" xfId="58" applyFont="1" applyBorder="1" applyAlignment="1" applyProtection="1" quotePrefix="1">
      <alignment horizontal="center"/>
      <protection/>
    </xf>
    <xf numFmtId="4" fontId="11" fillId="0" borderId="11" xfId="58" applyNumberFormat="1" applyFont="1" applyBorder="1" applyAlignment="1" applyProtection="1" quotePrefix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29" fillId="35" borderId="0" xfId="57" applyFont="1" applyFill="1" applyBorder="1" applyProtection="1">
      <alignment/>
      <protection/>
    </xf>
    <xf numFmtId="4" fontId="29" fillId="35" borderId="19" xfId="57" applyNumberFormat="1" applyFont="1" applyFill="1" applyBorder="1" applyProtection="1">
      <alignment/>
      <protection/>
    </xf>
    <xf numFmtId="0" fontId="2" fillId="35" borderId="11" xfId="57" applyFill="1" applyBorder="1" applyProtection="1">
      <alignment/>
      <protection/>
    </xf>
    <xf numFmtId="4" fontId="2" fillId="35" borderId="10" xfId="57" applyNumberFormat="1" applyFill="1" applyBorder="1" applyProtection="1">
      <alignment/>
      <protection/>
    </xf>
    <xf numFmtId="0" fontId="13" fillId="0" borderId="0" xfId="58" applyFont="1" applyProtection="1">
      <alignment/>
      <protection/>
    </xf>
    <xf numFmtId="0" fontId="43" fillId="0" borderId="0" xfId="0" applyFont="1" applyAlignment="1" applyProtection="1">
      <alignment horizontal="center"/>
      <protection/>
    </xf>
    <xf numFmtId="168" fontId="18" fillId="0" borderId="16" xfId="58" applyNumberFormat="1" applyFont="1" applyBorder="1" applyAlignment="1" applyProtection="1">
      <alignment horizontal="center" vertical="center"/>
      <protection/>
    </xf>
    <xf numFmtId="0" fontId="42" fillId="33" borderId="0" xfId="59" applyFont="1" applyFill="1" applyBorder="1" applyAlignment="1" applyProtection="1" quotePrefix="1">
      <alignment horizontal="left"/>
      <protection/>
    </xf>
    <xf numFmtId="0" fontId="0" fillId="33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21" fillId="0" borderId="0" xfId="0" applyFont="1" applyFill="1" applyBorder="1" applyAlignment="1">
      <alignment horizontal="right"/>
    </xf>
    <xf numFmtId="0" fontId="16" fillId="33" borderId="15" xfId="59" applyFont="1" applyFill="1" applyBorder="1" applyAlignment="1" applyProtection="1">
      <alignment horizontal="right"/>
      <protection/>
    </xf>
    <xf numFmtId="4" fontId="16" fillId="33" borderId="17" xfId="0" applyNumberFormat="1" applyFont="1" applyFill="1" applyBorder="1" applyAlignment="1" applyProtection="1">
      <alignment horizontal="right"/>
      <protection/>
    </xf>
    <xf numFmtId="0" fontId="11" fillId="33" borderId="15" xfId="59" applyFont="1" applyFill="1" applyBorder="1" applyProtection="1">
      <alignment/>
      <protection/>
    </xf>
    <xf numFmtId="0" fontId="0" fillId="33" borderId="15" xfId="0" applyFill="1" applyBorder="1" applyAlignment="1" applyProtection="1">
      <alignment horizontal="right"/>
      <protection/>
    </xf>
    <xf numFmtId="0" fontId="16" fillId="33" borderId="17" xfId="59" applyFont="1" applyFill="1" applyBorder="1" applyAlignment="1" applyProtection="1">
      <alignment horizontal="right"/>
      <protection/>
    </xf>
    <xf numFmtId="0" fontId="45" fillId="0" borderId="0" xfId="0" applyFont="1" applyAlignment="1">
      <alignment/>
    </xf>
    <xf numFmtId="0" fontId="44" fillId="36" borderId="0" xfId="57" applyFont="1" applyFill="1" applyAlignment="1">
      <alignment/>
      <protection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right"/>
    </xf>
    <xf numFmtId="0" fontId="18" fillId="0" borderId="23" xfId="57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169" fontId="0" fillId="33" borderId="11" xfId="0" applyNumberForma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23" xfId="0" applyFont="1" applyBorder="1" applyAlignment="1" applyProtection="1">
      <alignment horizontal="center"/>
      <protection locked="0"/>
    </xf>
    <xf numFmtId="171" fontId="0" fillId="0" borderId="23" xfId="0" applyNumberFormat="1" applyBorder="1" applyAlignment="1" applyProtection="1">
      <alignment horizontal="center"/>
      <protection locked="0"/>
    </xf>
    <xf numFmtId="170" fontId="0" fillId="0" borderId="23" xfId="0" applyNumberFormat="1" applyFont="1" applyBorder="1" applyAlignment="1" applyProtection="1">
      <alignment horizontal="center"/>
      <protection locked="0"/>
    </xf>
    <xf numFmtId="170" fontId="0" fillId="0" borderId="23" xfId="0" applyNumberFormat="1" applyBorder="1" applyAlignment="1" applyProtection="1">
      <alignment horizontal="center"/>
      <protection locked="0"/>
    </xf>
    <xf numFmtId="49" fontId="0" fillId="0" borderId="23" xfId="0" applyNumberFormat="1" applyFont="1" applyBorder="1" applyAlignment="1" applyProtection="1">
      <alignment horizontal="center"/>
      <protection locked="0"/>
    </xf>
    <xf numFmtId="167" fontId="0" fillId="0" borderId="23" xfId="0" applyNumberFormat="1" applyBorder="1" applyAlignment="1" applyProtection="1">
      <alignment horizontal="center"/>
      <protection locked="0"/>
    </xf>
    <xf numFmtId="168" fontId="0" fillId="0" borderId="23" xfId="0" applyNumberFormat="1" applyBorder="1" applyAlignment="1" applyProtection="1">
      <alignment horizontal="center"/>
      <protection locked="0"/>
    </xf>
    <xf numFmtId="173" fontId="0" fillId="0" borderId="23" xfId="0" applyNumberFormat="1" applyBorder="1" applyAlignment="1" applyProtection="1">
      <alignment horizontal="center"/>
      <protection locked="0"/>
    </xf>
    <xf numFmtId="165" fontId="0" fillId="0" borderId="23" xfId="0" applyNumberFormat="1" applyBorder="1" applyAlignment="1" applyProtection="1">
      <alignment horizontal="center"/>
      <protection locked="0"/>
    </xf>
    <xf numFmtId="172" fontId="0" fillId="0" borderId="23" xfId="0" applyNumberFormat="1" applyBorder="1" applyAlignment="1" applyProtection="1">
      <alignment horizontal="center"/>
      <protection locked="0"/>
    </xf>
    <xf numFmtId="165" fontId="0" fillId="0" borderId="23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164" fontId="0" fillId="0" borderId="23" xfId="0" applyNumberFormat="1" applyBorder="1" applyAlignment="1" applyProtection="1">
      <alignment horizontal="center"/>
      <protection locked="0"/>
    </xf>
    <xf numFmtId="0" fontId="22" fillId="0" borderId="15" xfId="57" applyFont="1" applyBorder="1" applyAlignment="1" applyProtection="1">
      <alignment horizontal="right"/>
      <protection/>
    </xf>
    <xf numFmtId="0" fontId="0" fillId="0" borderId="0" xfId="53" applyFont="1" applyAlignment="1" applyProtection="1">
      <alignment/>
      <protection/>
    </xf>
    <xf numFmtId="0" fontId="0" fillId="0" borderId="0" xfId="53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ill="1" applyBorder="1" applyAlignment="1" applyProtection="1">
      <alignment/>
      <protection locked="0"/>
    </xf>
    <xf numFmtId="0" fontId="25" fillId="33" borderId="11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2" fillId="0" borderId="0" xfId="57" applyFont="1" applyFill="1" applyBorder="1" applyAlignment="1" applyProtection="1">
      <alignment horizontal="center"/>
      <protection locked="0"/>
    </xf>
    <xf numFmtId="0" fontId="2" fillId="0" borderId="0" xfId="57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48" fillId="0" borderId="0" xfId="0" applyFont="1" applyBorder="1" applyAlignment="1">
      <alignment vertical="top" wrapText="1"/>
    </xf>
    <xf numFmtId="0" fontId="0" fillId="0" borderId="0" xfId="0" applyNumberFormat="1" applyBorder="1" applyAlignment="1" quotePrefix="1">
      <alignment horizontal="center"/>
    </xf>
    <xf numFmtId="0" fontId="0" fillId="0" borderId="0" xfId="0" applyNumberFormat="1" applyBorder="1" applyAlignment="1" quotePrefix="1">
      <alignment/>
    </xf>
    <xf numFmtId="168" fontId="49" fillId="0" borderId="24" xfId="58" applyNumberFormat="1" applyFont="1" applyBorder="1" applyAlignment="1" applyProtection="1">
      <alignment vertical="top"/>
      <protection locked="0"/>
    </xf>
    <xf numFmtId="168" fontId="49" fillId="0" borderId="21" xfId="58" applyNumberFormat="1" applyFont="1" applyBorder="1" applyAlignment="1" applyProtection="1">
      <alignment vertical="top"/>
      <protection locked="0"/>
    </xf>
    <xf numFmtId="0" fontId="18" fillId="0" borderId="17" xfId="58" applyFont="1" applyBorder="1" applyAlignment="1" applyProtection="1">
      <alignment vertical="top" wrapText="1"/>
      <protection/>
    </xf>
    <xf numFmtId="0" fontId="18" fillId="0" borderId="0" xfId="58" applyFont="1" applyBorder="1" applyAlignment="1" applyProtection="1">
      <alignment vertical="top" wrapText="1"/>
      <protection/>
    </xf>
    <xf numFmtId="0" fontId="18" fillId="0" borderId="17" xfId="58" applyFont="1" applyBorder="1" applyAlignment="1" applyProtection="1">
      <alignment vertical="top"/>
      <protection/>
    </xf>
    <xf numFmtId="0" fontId="18" fillId="0" borderId="0" xfId="58" applyFont="1" applyBorder="1" applyAlignment="1" applyProtection="1">
      <alignment vertical="top"/>
      <protection/>
    </xf>
    <xf numFmtId="0" fontId="18" fillId="0" borderId="0" xfId="58" applyFont="1" applyBorder="1" applyAlignment="1" applyProtection="1">
      <alignment vertical="top"/>
      <protection/>
    </xf>
    <xf numFmtId="0" fontId="48" fillId="0" borderId="0" xfId="0" applyFont="1" applyFill="1" applyBorder="1" applyAlignment="1" applyProtection="1">
      <alignment vertical="top" wrapText="1"/>
      <protection/>
    </xf>
    <xf numFmtId="0" fontId="23" fillId="33" borderId="17" xfId="0" applyFont="1" applyFill="1" applyBorder="1" applyAlignment="1" applyProtection="1">
      <alignment/>
      <protection/>
    </xf>
    <xf numFmtId="0" fontId="19" fillId="33" borderId="12" xfId="59" applyFont="1" applyFill="1" applyBorder="1" applyAlignment="1" applyProtection="1">
      <alignment horizontal="left"/>
      <protection/>
    </xf>
    <xf numFmtId="0" fontId="3" fillId="33" borderId="13" xfId="59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/>
      <protection/>
    </xf>
    <xf numFmtId="0" fontId="27" fillId="33" borderId="11" xfId="59" applyFont="1" applyFill="1" applyBorder="1" applyAlignment="1" applyProtection="1">
      <alignment vertical="top"/>
      <protection/>
    </xf>
    <xf numFmtId="0" fontId="27" fillId="33" borderId="11" xfId="0" applyFont="1" applyFill="1" applyBorder="1" applyAlignment="1" applyProtection="1">
      <alignment/>
      <protection/>
    </xf>
    <xf numFmtId="0" fontId="23" fillId="33" borderId="11" xfId="0" applyFont="1" applyFill="1" applyBorder="1" applyAlignment="1" applyProtection="1">
      <alignment/>
      <protection/>
    </xf>
    <xf numFmtId="0" fontId="0" fillId="0" borderId="23" xfId="0" applyFont="1" applyBorder="1" applyAlignment="1" applyProtection="1">
      <alignment horizontal="center"/>
      <protection locked="0"/>
    </xf>
    <xf numFmtId="168" fontId="0" fillId="0" borderId="23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 applyProtection="1" quotePrefix="1">
      <alignment horizontal="center"/>
      <protection locked="0"/>
    </xf>
    <xf numFmtId="168" fontId="18" fillId="0" borderId="22" xfId="57" applyNumberFormat="1" applyFont="1" applyBorder="1" applyAlignment="1" applyProtection="1" quotePrefix="1">
      <alignment horizontal="center"/>
      <protection locked="0"/>
    </xf>
    <xf numFmtId="49" fontId="18" fillId="0" borderId="22" xfId="57" applyNumberFormat="1" applyFont="1" applyBorder="1" applyAlignment="1" applyProtection="1">
      <alignment horizontal="center"/>
      <protection locked="0"/>
    </xf>
    <xf numFmtId="0" fontId="18" fillId="0" borderId="22" xfId="57" applyFont="1" applyBorder="1" applyAlignment="1" applyProtection="1">
      <alignment horizontal="center"/>
      <protection locked="0"/>
    </xf>
    <xf numFmtId="0" fontId="52" fillId="0" borderId="0" xfId="0" applyFont="1" applyAlignment="1">
      <alignment wrapText="1"/>
    </xf>
    <xf numFmtId="0" fontId="0" fillId="0" borderId="0" xfId="0" applyFont="1" applyAlignment="1">
      <alignment/>
    </xf>
    <xf numFmtId="0" fontId="50" fillId="0" borderId="0" xfId="53" applyFont="1" applyAlignment="1" applyProtection="1">
      <alignment horizontal="left"/>
      <protection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36" borderId="0" xfId="57" applyFont="1" applyFill="1" applyAlignment="1">
      <alignment horizontal="center"/>
      <protection/>
    </xf>
    <xf numFmtId="0" fontId="0" fillId="33" borderId="14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" fontId="0" fillId="33" borderId="12" xfId="0" applyNumberFormat="1" applyFill="1" applyBorder="1" applyAlignment="1" applyProtection="1">
      <alignment horizontal="center"/>
      <protection/>
    </xf>
    <xf numFmtId="4" fontId="0" fillId="33" borderId="17" xfId="0" applyNumberFormat="1" applyFill="1" applyBorder="1" applyAlignment="1" applyProtection="1">
      <alignment horizontal="center"/>
      <protection/>
    </xf>
    <xf numFmtId="4" fontId="0" fillId="33" borderId="18" xfId="0" applyNumberFormat="1" applyFill="1" applyBorder="1" applyAlignment="1" applyProtection="1">
      <alignment horizontal="center"/>
      <protection/>
    </xf>
    <xf numFmtId="166" fontId="0" fillId="33" borderId="14" xfId="0" applyNumberFormat="1" applyFill="1" applyBorder="1" applyAlignment="1" applyProtection="1">
      <alignment horizontal="center"/>
      <protection/>
    </xf>
    <xf numFmtId="166" fontId="0" fillId="0" borderId="15" xfId="0" applyNumberFormat="1" applyBorder="1" applyAlignment="1" applyProtection="1">
      <alignment horizontal="center"/>
      <protection/>
    </xf>
    <xf numFmtId="166" fontId="0" fillId="0" borderId="20" xfId="0" applyNumberFormat="1" applyBorder="1" applyAlignment="1" applyProtection="1">
      <alignment horizontal="center"/>
      <protection/>
    </xf>
    <xf numFmtId="170" fontId="0" fillId="33" borderId="14" xfId="0" applyNumberFormat="1" applyFill="1" applyBorder="1" applyAlignment="1" applyProtection="1">
      <alignment horizontal="center"/>
      <protection/>
    </xf>
    <xf numFmtId="170" fontId="0" fillId="0" borderId="15" xfId="0" applyNumberFormat="1" applyBorder="1" applyAlignment="1" applyProtection="1">
      <alignment horizontal="center"/>
      <protection/>
    </xf>
    <xf numFmtId="170" fontId="0" fillId="0" borderId="20" xfId="0" applyNumberFormat="1" applyBorder="1" applyAlignment="1" applyProtection="1">
      <alignment horizontal="center"/>
      <protection/>
    </xf>
    <xf numFmtId="4" fontId="0" fillId="33" borderId="14" xfId="0" applyNumberFormat="1" applyFill="1" applyBorder="1" applyAlignment="1" applyProtection="1">
      <alignment horizontal="center"/>
      <protection/>
    </xf>
    <xf numFmtId="4" fontId="0" fillId="33" borderId="15" xfId="0" applyNumberFormat="1" applyFill="1" applyBorder="1" applyAlignment="1" applyProtection="1">
      <alignment horizontal="center"/>
      <protection/>
    </xf>
    <xf numFmtId="4" fontId="0" fillId="33" borderId="20" xfId="0" applyNumberFormat="1" applyFill="1" applyBorder="1" applyAlignment="1" applyProtection="1">
      <alignment horizontal="center"/>
      <protection/>
    </xf>
    <xf numFmtId="4" fontId="0" fillId="33" borderId="11" xfId="0" applyNumberForma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64" fontId="0" fillId="33" borderId="14" xfId="0" applyNumberFormat="1" applyFill="1" applyBorder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/>
      <protection/>
    </xf>
    <xf numFmtId="164" fontId="0" fillId="0" borderId="20" xfId="0" applyNumberFormat="1" applyBorder="1" applyAlignment="1" applyProtection="1">
      <alignment horizontal="center"/>
      <protection/>
    </xf>
    <xf numFmtId="168" fontId="0" fillId="33" borderId="14" xfId="0" applyNumberForma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67" fontId="0" fillId="33" borderId="14" xfId="0" applyNumberFormat="1" applyFill="1" applyBorder="1" applyAlignment="1" applyProtection="1">
      <alignment horizontal="center"/>
      <protection/>
    </xf>
    <xf numFmtId="167" fontId="0" fillId="0" borderId="15" xfId="0" applyNumberFormat="1" applyBorder="1" applyAlignment="1" applyProtection="1">
      <alignment horizontal="center"/>
      <protection/>
    </xf>
    <xf numFmtId="167" fontId="0" fillId="0" borderId="20" xfId="0" applyNumberFormat="1" applyBorder="1" applyAlignment="1" applyProtection="1">
      <alignment horizontal="center"/>
      <protection/>
    </xf>
    <xf numFmtId="0" fontId="24" fillId="33" borderId="14" xfId="0" applyFont="1" applyFill="1" applyBorder="1" applyAlignment="1" applyProtection="1">
      <alignment horizontal="left"/>
      <protection/>
    </xf>
    <xf numFmtId="0" fontId="24" fillId="33" borderId="15" xfId="0" applyFont="1" applyFill="1" applyBorder="1" applyAlignment="1" applyProtection="1">
      <alignment horizontal="left"/>
      <protection/>
    </xf>
    <xf numFmtId="4" fontId="0" fillId="0" borderId="15" xfId="0" applyNumberFormat="1" applyBorder="1" applyAlignment="1" applyProtection="1">
      <alignment horizontal="center"/>
      <protection/>
    </xf>
    <xf numFmtId="4" fontId="0" fillId="0" borderId="20" xfId="0" applyNumberFormat="1" applyBorder="1" applyAlignment="1" applyProtection="1">
      <alignment horizontal="center"/>
      <protection/>
    </xf>
    <xf numFmtId="0" fontId="21" fillId="33" borderId="16" xfId="59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21" fillId="33" borderId="13" xfId="59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21" fillId="33" borderId="13" xfId="0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19" xfId="0" applyFont="1" applyBorder="1" applyAlignment="1" applyProtection="1">
      <alignment/>
      <protection/>
    </xf>
    <xf numFmtId="0" fontId="21" fillId="33" borderId="16" xfId="0" applyFont="1" applyFill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33" borderId="13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21" fillId="33" borderId="16" xfId="0" applyFont="1" applyFill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168" fontId="21" fillId="33" borderId="16" xfId="0" applyNumberFormat="1" applyFont="1" applyFill="1" applyBorder="1" applyAlignment="1" applyProtection="1">
      <alignment horizontal="center"/>
      <protection locked="0"/>
    </xf>
    <xf numFmtId="168" fontId="21" fillId="0" borderId="11" xfId="0" applyNumberFormat="1" applyFont="1" applyBorder="1" applyAlignment="1" applyProtection="1">
      <alignment horizontal="center"/>
      <protection locked="0"/>
    </xf>
    <xf numFmtId="168" fontId="21" fillId="0" borderId="10" xfId="0" applyNumberFormat="1" applyFont="1" applyBorder="1" applyAlignment="1" applyProtection="1">
      <alignment horizontal="center"/>
      <protection locked="0"/>
    </xf>
    <xf numFmtId="168" fontId="21" fillId="33" borderId="16" xfId="0" applyNumberFormat="1" applyFont="1" applyFill="1" applyBorder="1" applyAlignment="1" applyProtection="1">
      <alignment horizontal="center"/>
      <protection/>
    </xf>
    <xf numFmtId="168" fontId="21" fillId="0" borderId="11" xfId="0" applyNumberFormat="1" applyFont="1" applyBorder="1" applyAlignment="1" applyProtection="1">
      <alignment horizontal="center"/>
      <protection/>
    </xf>
    <xf numFmtId="168" fontId="21" fillId="0" borderId="10" xfId="0" applyNumberFormat="1" applyFont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8" fontId="0" fillId="33" borderId="16" xfId="0" applyNumberFormat="1" applyFill="1" applyBorder="1" applyAlignment="1" applyProtection="1">
      <alignment horizontal="center"/>
      <protection/>
    </xf>
    <xf numFmtId="168" fontId="0" fillId="0" borderId="11" xfId="0" applyNumberFormat="1" applyBorder="1" applyAlignment="1" applyProtection="1">
      <alignment horizontal="center"/>
      <protection/>
    </xf>
    <xf numFmtId="168" fontId="0" fillId="0" borderId="10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11" fillId="33" borderId="14" xfId="59" applyFont="1" applyFill="1" applyBorder="1" applyAlignment="1" applyProtection="1">
      <alignment horizontal="center"/>
      <protection/>
    </xf>
    <xf numFmtId="0" fontId="11" fillId="33" borderId="15" xfId="59" applyFont="1" applyFill="1" applyBorder="1" applyAlignment="1" applyProtection="1">
      <alignment horizontal="center"/>
      <protection/>
    </xf>
    <xf numFmtId="0" fontId="11" fillId="33" borderId="20" xfId="59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 quotePrefix="1">
      <alignment horizontal="center"/>
      <protection/>
    </xf>
    <xf numFmtId="0" fontId="24" fillId="33" borderId="14" xfId="0" applyFont="1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4" fontId="0" fillId="33" borderId="14" xfId="0" applyNumberFormat="1" applyFont="1" applyFill="1" applyBorder="1" applyAlignment="1" applyProtection="1">
      <alignment horizontal="center"/>
      <protection/>
    </xf>
    <xf numFmtId="4" fontId="0" fillId="0" borderId="15" xfId="0" applyNumberFormat="1" applyFont="1" applyBorder="1" applyAlignment="1" applyProtection="1">
      <alignment horizontal="center"/>
      <protection/>
    </xf>
    <xf numFmtId="4" fontId="0" fillId="0" borderId="20" xfId="0" applyNumberFormat="1" applyFont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65" fontId="0" fillId="33" borderId="16" xfId="0" applyNumberFormat="1" applyFill="1" applyBorder="1" applyAlignment="1" applyProtection="1">
      <alignment horizontal="center"/>
      <protection/>
    </xf>
    <xf numFmtId="165" fontId="0" fillId="33" borderId="11" xfId="0" applyNumberFormat="1" applyFill="1" applyBorder="1" applyAlignment="1" applyProtection="1">
      <alignment horizontal="center"/>
      <protection/>
    </xf>
    <xf numFmtId="165" fontId="0" fillId="33" borderId="10" xfId="0" applyNumberFormat="1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68" fontId="0" fillId="33" borderId="16" xfId="0" applyNumberFormat="1" applyFill="1" applyBorder="1" applyAlignment="1" applyProtection="1">
      <alignment/>
      <protection/>
    </xf>
    <xf numFmtId="168" fontId="0" fillId="0" borderId="11" xfId="0" applyNumberFormat="1" applyBorder="1" applyAlignment="1" applyProtection="1">
      <alignment/>
      <protection/>
    </xf>
    <xf numFmtId="168" fontId="0" fillId="0" borderId="10" xfId="0" applyNumberFormat="1" applyBorder="1" applyAlignment="1" applyProtection="1">
      <alignment/>
      <protection/>
    </xf>
    <xf numFmtId="174" fontId="0" fillId="0" borderId="13" xfId="0" applyNumberFormat="1" applyBorder="1" applyAlignment="1" applyProtection="1">
      <alignment horizontal="center"/>
      <protection locked="0"/>
    </xf>
    <xf numFmtId="174" fontId="0" fillId="0" borderId="0" xfId="0" applyNumberFormat="1" applyAlignment="1" applyProtection="1">
      <alignment horizontal="center"/>
      <protection locked="0"/>
    </xf>
    <xf numFmtId="174" fontId="0" fillId="0" borderId="19" xfId="0" applyNumberFormat="1" applyBorder="1" applyAlignment="1" applyProtection="1">
      <alignment horizontal="center"/>
      <protection locked="0"/>
    </xf>
    <xf numFmtId="174" fontId="0" fillId="0" borderId="16" xfId="0" applyNumberFormat="1" applyBorder="1" applyAlignment="1" applyProtection="1">
      <alignment horizontal="center"/>
      <protection locked="0"/>
    </xf>
    <xf numFmtId="174" fontId="0" fillId="0" borderId="11" xfId="0" applyNumberFormat="1" applyBorder="1" applyAlignment="1" applyProtection="1">
      <alignment horizontal="center"/>
      <protection locked="0"/>
    </xf>
    <xf numFmtId="174" fontId="0" fillId="0" borderId="10" xfId="0" applyNumberFormat="1" applyBorder="1" applyAlignment="1" applyProtection="1">
      <alignment horizontal="center"/>
      <protection locked="0"/>
    </xf>
    <xf numFmtId="169" fontId="0" fillId="33" borderId="16" xfId="0" applyNumberFormat="1" applyFill="1" applyBorder="1" applyAlignment="1" applyProtection="1">
      <alignment horizontal="left"/>
      <protection/>
    </xf>
    <xf numFmtId="169" fontId="0" fillId="33" borderId="11" xfId="0" applyNumberFormat="1" applyFill="1" applyBorder="1" applyAlignment="1" applyProtection="1">
      <alignment horizontal="left"/>
      <protection/>
    </xf>
    <xf numFmtId="169" fontId="0" fillId="33" borderId="10" xfId="0" applyNumberFormat="1" applyFill="1" applyBorder="1" applyAlignment="1" applyProtection="1">
      <alignment horizontal="left"/>
      <protection/>
    </xf>
    <xf numFmtId="0" fontId="24" fillId="0" borderId="15" xfId="0" applyFont="1" applyBorder="1" applyAlignment="1" applyProtection="1">
      <alignment horizontal="left"/>
      <protection/>
    </xf>
    <xf numFmtId="0" fontId="24" fillId="0" borderId="20" xfId="0" applyFont="1" applyBorder="1" applyAlignment="1" applyProtection="1">
      <alignment horizontal="left"/>
      <protection/>
    </xf>
    <xf numFmtId="171" fontId="23" fillId="33" borderId="16" xfId="0" applyNumberFormat="1" applyFont="1" applyFill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170" fontId="23" fillId="33" borderId="11" xfId="0" applyNumberFormat="1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/>
      <protection/>
    </xf>
    <xf numFmtId="167" fontId="21" fillId="33" borderId="16" xfId="0" applyNumberFormat="1" applyFont="1" applyFill="1" applyBorder="1" applyAlignment="1" applyProtection="1">
      <alignment horizontal="center"/>
      <protection/>
    </xf>
    <xf numFmtId="165" fontId="23" fillId="0" borderId="16" xfId="0" applyNumberFormat="1" applyFont="1" applyFill="1" applyBorder="1" applyAlignment="1" applyProtection="1">
      <alignment horizontal="center"/>
      <protection/>
    </xf>
    <xf numFmtId="0" fontId="21" fillId="0" borderId="16" xfId="0" applyFont="1" applyBorder="1" applyAlignment="1" applyProtection="1">
      <alignment/>
      <protection/>
    </xf>
    <xf numFmtId="168" fontId="49" fillId="0" borderId="13" xfId="57" applyNumberFormat="1" applyFont="1" applyBorder="1" applyAlignment="1" applyProtection="1">
      <alignment horizontal="left" vertical="top"/>
      <protection locked="0"/>
    </xf>
    <xf numFmtId="168" fontId="49" fillId="0" borderId="19" xfId="57" applyNumberFormat="1" applyFont="1" applyBorder="1" applyAlignment="1" applyProtection="1">
      <alignment horizontal="left" vertical="top"/>
      <protection locked="0"/>
    </xf>
    <xf numFmtId="4" fontId="18" fillId="0" borderId="14" xfId="57" applyNumberFormat="1" applyFont="1" applyBorder="1" applyAlignment="1" applyProtection="1">
      <alignment/>
      <protection/>
    </xf>
    <xf numFmtId="168" fontId="49" fillId="0" borderId="13" xfId="57" applyNumberFormat="1" applyFont="1" applyBorder="1" applyAlignment="1" applyProtection="1" quotePrefix="1">
      <alignment horizontal="left" vertical="top"/>
      <protection locked="0"/>
    </xf>
    <xf numFmtId="4" fontId="18" fillId="0" borderId="14" xfId="57" applyNumberFormat="1" applyFont="1" applyBorder="1" applyAlignment="1" applyProtection="1">
      <alignment/>
      <protection locked="0"/>
    </xf>
    <xf numFmtId="2" fontId="18" fillId="0" borderId="13" xfId="57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center"/>
      <protection locked="0"/>
    </xf>
    <xf numFmtId="0" fontId="18" fillId="35" borderId="12" xfId="57" applyFont="1" applyFill="1" applyBorder="1" applyAlignment="1" applyProtection="1" quotePrefix="1">
      <alignment/>
      <protection/>
    </xf>
    <xf numFmtId="0" fontId="0" fillId="35" borderId="17" xfId="0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0" fontId="11" fillId="0" borderId="16" xfId="57" applyFont="1" applyBorder="1" applyAlignment="1" applyProtection="1">
      <alignment horizontal="center"/>
      <protection/>
    </xf>
    <xf numFmtId="0" fontId="11" fillId="0" borderId="10" xfId="57" applyFont="1" applyBorder="1" applyAlignment="1" applyProtection="1" quotePrefix="1">
      <alignment horizontal="center"/>
      <protection/>
    </xf>
    <xf numFmtId="0" fontId="11" fillId="0" borderId="16" xfId="57" applyFont="1" applyBorder="1" applyAlignment="1" applyProtection="1">
      <alignment horizontal="center"/>
      <protection/>
    </xf>
    <xf numFmtId="0" fontId="11" fillId="0" borderId="11" xfId="57" applyFont="1" applyBorder="1" applyAlignment="1" applyProtection="1">
      <alignment horizontal="center"/>
      <protection/>
    </xf>
    <xf numFmtId="0" fontId="11" fillId="0" borderId="10" xfId="57" applyFont="1" applyBorder="1" applyAlignment="1" applyProtection="1">
      <alignment horizontal="center"/>
      <protection/>
    </xf>
    <xf numFmtId="0" fontId="11" fillId="0" borderId="12" xfId="57" applyFont="1" applyBorder="1" applyAlignment="1" applyProtection="1">
      <alignment horizontal="center"/>
      <protection/>
    </xf>
    <xf numFmtId="0" fontId="11" fillId="0" borderId="17" xfId="57" applyFont="1" applyBorder="1" applyAlignment="1" applyProtection="1">
      <alignment horizontal="center"/>
      <protection/>
    </xf>
    <xf numFmtId="0" fontId="11" fillId="0" borderId="18" xfId="57" applyFont="1" applyBorder="1" applyAlignment="1" applyProtection="1">
      <alignment horizontal="center"/>
      <protection/>
    </xf>
    <xf numFmtId="168" fontId="18" fillId="35" borderId="12" xfId="57" applyNumberFormat="1" applyFont="1" applyFill="1" applyBorder="1" applyAlignment="1" applyProtection="1">
      <alignment/>
      <protection/>
    </xf>
    <xf numFmtId="168" fontId="18" fillId="35" borderId="16" xfId="57" applyNumberFormat="1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2" fontId="18" fillId="35" borderId="16" xfId="57" applyNumberFormat="1" applyFont="1" applyFill="1" applyBorder="1" applyAlignment="1" applyProtection="1">
      <alignment/>
      <protection/>
    </xf>
    <xf numFmtId="2" fontId="0" fillId="35" borderId="11" xfId="0" applyNumberFormat="1" applyFill="1" applyBorder="1" applyAlignment="1" applyProtection="1">
      <alignment/>
      <protection/>
    </xf>
    <xf numFmtId="2" fontId="0" fillId="35" borderId="10" xfId="0" applyNumberFormat="1" applyFill="1" applyBorder="1" applyAlignment="1" applyProtection="1">
      <alignment/>
      <protection/>
    </xf>
    <xf numFmtId="2" fontId="18" fillId="35" borderId="12" xfId="57" applyNumberFormat="1" applyFont="1" applyFill="1" applyBorder="1" applyAlignment="1" applyProtection="1">
      <alignment/>
      <protection/>
    </xf>
    <xf numFmtId="2" fontId="0" fillId="35" borderId="17" xfId="0" applyNumberFormat="1" applyFill="1" applyBorder="1" applyAlignment="1" applyProtection="1">
      <alignment/>
      <protection/>
    </xf>
    <xf numFmtId="2" fontId="0" fillId="35" borderId="18" xfId="0" applyNumberFormat="1" applyFill="1" applyBorder="1" applyAlignment="1" applyProtection="1">
      <alignment/>
      <protection/>
    </xf>
    <xf numFmtId="168" fontId="49" fillId="0" borderId="12" xfId="57" applyNumberFormat="1" applyFont="1" applyBorder="1" applyAlignment="1" applyProtection="1" quotePrefix="1">
      <alignment horizontal="left" vertical="top" wrapText="1"/>
      <protection locked="0"/>
    </xf>
    <xf numFmtId="168" fontId="49" fillId="0" borderId="18" xfId="57" applyNumberFormat="1" applyFont="1" applyBorder="1" applyAlignment="1" applyProtection="1">
      <alignment horizontal="left" vertical="top" wrapText="1"/>
      <protection locked="0"/>
    </xf>
    <xf numFmtId="0" fontId="18" fillId="35" borderId="16" xfId="57" applyFont="1" applyFill="1" applyBorder="1" applyAlignment="1" applyProtection="1" quotePrefix="1">
      <alignment/>
      <protection/>
    </xf>
    <xf numFmtId="0" fontId="0" fillId="35" borderId="11" xfId="0" applyFill="1" applyBorder="1" applyAlignment="1" applyProtection="1">
      <alignment/>
      <protection/>
    </xf>
    <xf numFmtId="2" fontId="18" fillId="0" borderId="16" xfId="57" applyNumberFormat="1" applyFon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0" fontId="49" fillId="0" borderId="12" xfId="57" applyFont="1" applyBorder="1" applyAlignment="1" applyProtection="1">
      <alignment horizontal="left" vertical="top" wrapText="1"/>
      <protection locked="0"/>
    </xf>
    <xf numFmtId="0" fontId="49" fillId="0" borderId="17" xfId="57" applyFont="1" applyBorder="1" applyAlignment="1" applyProtection="1">
      <alignment horizontal="left" vertical="top" wrapText="1"/>
      <protection locked="0"/>
    </xf>
    <xf numFmtId="0" fontId="49" fillId="0" borderId="13" xfId="57" applyFont="1" applyBorder="1" applyAlignment="1" applyProtection="1">
      <alignment horizontal="left" vertical="top" wrapText="1"/>
      <protection locked="0"/>
    </xf>
    <xf numFmtId="0" fontId="49" fillId="0" borderId="0" xfId="57" applyFont="1" applyBorder="1" applyAlignment="1" applyProtection="1">
      <alignment horizontal="left" vertical="top" wrapText="1"/>
      <protection locked="0"/>
    </xf>
    <xf numFmtId="2" fontId="18" fillId="0" borderId="14" xfId="57" applyNumberFormat="1" applyFont="1" applyBorder="1" applyAlignment="1" applyProtection="1">
      <alignment/>
      <protection locked="0"/>
    </xf>
    <xf numFmtId="4" fontId="18" fillId="0" borderId="14" xfId="57" applyNumberFormat="1" applyFont="1" applyBorder="1" applyAlignment="1" applyProtection="1">
      <alignment horizontal="center"/>
      <protection/>
    </xf>
    <xf numFmtId="4" fontId="33" fillId="0" borderId="15" xfId="0" applyNumberFormat="1" applyFont="1" applyBorder="1" applyAlignment="1" applyProtection="1">
      <alignment horizontal="center"/>
      <protection/>
    </xf>
    <xf numFmtId="4" fontId="33" fillId="0" borderId="20" xfId="0" applyNumberFormat="1" applyFont="1" applyBorder="1" applyAlignment="1" applyProtection="1">
      <alignment horizontal="center"/>
      <protection/>
    </xf>
    <xf numFmtId="0" fontId="5" fillId="0" borderId="12" xfId="57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4" fontId="18" fillId="0" borderId="15" xfId="57" applyNumberFormat="1" applyFont="1" applyBorder="1" applyAlignment="1" applyProtection="1">
      <alignment horizontal="center"/>
      <protection/>
    </xf>
    <xf numFmtId="4" fontId="0" fillId="0" borderId="20" xfId="0" applyNumberFormat="1" applyBorder="1" applyAlignment="1" applyProtection="1">
      <alignment/>
      <protection locked="0"/>
    </xf>
    <xf numFmtId="2" fontId="18" fillId="0" borderId="14" xfId="57" applyNumberFormat="1" applyFont="1" applyBorder="1" applyAlignment="1" applyProtection="1">
      <alignment/>
      <protection/>
    </xf>
    <xf numFmtId="4" fontId="18" fillId="0" borderId="20" xfId="57" applyNumberFormat="1" applyFont="1" applyBorder="1" applyAlignment="1" applyProtection="1">
      <alignment horizontal="center"/>
      <protection/>
    </xf>
    <xf numFmtId="0" fontId="18" fillId="35" borderId="12" xfId="58" applyFont="1" applyFill="1" applyBorder="1" applyAlignment="1" applyProtection="1">
      <alignment/>
      <protection/>
    </xf>
    <xf numFmtId="0" fontId="18" fillId="35" borderId="16" xfId="58" applyFont="1" applyFill="1" applyBorder="1" applyAlignment="1" applyProtection="1">
      <alignment/>
      <protection/>
    </xf>
    <xf numFmtId="4" fontId="18" fillId="0" borderId="13" xfId="58" applyNumberFormat="1" applyFon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0" fontId="49" fillId="0" borderId="12" xfId="58" applyFont="1" applyBorder="1" applyAlignment="1" applyProtection="1">
      <alignment horizontal="left" vertical="top" wrapText="1"/>
      <protection locked="0"/>
    </xf>
    <xf numFmtId="0" fontId="49" fillId="0" borderId="17" xfId="58" applyFont="1" applyBorder="1" applyAlignment="1" applyProtection="1">
      <alignment horizontal="left" vertical="top" wrapText="1"/>
      <protection locked="0"/>
    </xf>
    <xf numFmtId="0" fontId="49" fillId="0" borderId="13" xfId="58" applyFont="1" applyBorder="1" applyAlignment="1" applyProtection="1">
      <alignment horizontal="left" vertical="top" wrapText="1"/>
      <protection locked="0"/>
    </xf>
    <xf numFmtId="0" fontId="49" fillId="0" borderId="0" xfId="58" applyFont="1" applyBorder="1" applyAlignment="1" applyProtection="1">
      <alignment horizontal="left" vertical="top" wrapText="1"/>
      <protection locked="0"/>
    </xf>
    <xf numFmtId="0" fontId="18" fillId="0" borderId="16" xfId="58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4" fontId="18" fillId="35" borderId="12" xfId="58" applyNumberFormat="1" applyFont="1" applyFill="1" applyBorder="1" applyAlignment="1" applyProtection="1">
      <alignment horizontal="center"/>
      <protection/>
    </xf>
    <xf numFmtId="4" fontId="0" fillId="35" borderId="17" xfId="0" applyNumberFormat="1" applyFill="1" applyBorder="1" applyAlignment="1" applyProtection="1">
      <alignment horizontal="center"/>
      <protection/>
    </xf>
    <xf numFmtId="4" fontId="0" fillId="35" borderId="18" xfId="0" applyNumberFormat="1" applyFill="1" applyBorder="1" applyAlignment="1" applyProtection="1">
      <alignment horizontal="center"/>
      <protection/>
    </xf>
    <xf numFmtId="4" fontId="18" fillId="35" borderId="16" xfId="58" applyNumberFormat="1" applyFont="1" applyFill="1" applyBorder="1" applyAlignment="1" applyProtection="1">
      <alignment horizontal="center"/>
      <protection/>
    </xf>
    <xf numFmtId="4" fontId="0" fillId="35" borderId="11" xfId="0" applyNumberFormat="1" applyFill="1" applyBorder="1" applyAlignment="1" applyProtection="1">
      <alignment horizontal="center"/>
      <protection/>
    </xf>
    <xf numFmtId="4" fontId="0" fillId="35" borderId="10" xfId="0" applyNumberFormat="1" applyFill="1" applyBorder="1" applyAlignment="1" applyProtection="1">
      <alignment horizontal="center"/>
      <protection/>
    </xf>
    <xf numFmtId="4" fontId="18" fillId="0" borderId="13" xfId="58" applyNumberFormat="1" applyFont="1" applyBorder="1" applyAlignment="1" applyProtection="1">
      <alignment horizontal="center" vertical="center"/>
      <protection locked="0"/>
    </xf>
    <xf numFmtId="4" fontId="18" fillId="0" borderId="16" xfId="58" applyNumberFormat="1" applyFont="1" applyBorder="1" applyAlignment="1" applyProtection="1">
      <alignment horizontal="center" vertic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18" fillId="0" borderId="16" xfId="58" applyNumberFormat="1" applyFont="1" applyBorder="1" applyAlignment="1" applyProtection="1">
      <alignment horizontal="center"/>
      <protection/>
    </xf>
    <xf numFmtId="4" fontId="0" fillId="0" borderId="11" xfId="0" applyNumberFormat="1" applyBorder="1" applyAlignment="1" applyProtection="1">
      <alignment horizontal="center"/>
      <protection/>
    </xf>
    <xf numFmtId="4" fontId="0" fillId="0" borderId="10" xfId="0" applyNumberFormat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 locked="0"/>
    </xf>
    <xf numFmtId="168" fontId="0" fillId="33" borderId="14" xfId="0" applyNumberFormat="1" applyFill="1" applyBorder="1" applyAlignment="1" applyProtection="1">
      <alignment horizontal="center"/>
      <protection locked="0"/>
    </xf>
    <xf numFmtId="166" fontId="0" fillId="33" borderId="14" xfId="0" applyNumberFormat="1" applyFill="1" applyBorder="1" applyAlignment="1" applyProtection="1">
      <alignment horizontal="center"/>
      <protection locked="0"/>
    </xf>
    <xf numFmtId="170" fontId="0" fillId="33" borderId="14" xfId="0" applyNumberFormat="1" applyFill="1" applyBorder="1" applyAlignment="1" applyProtection="1">
      <alignment horizontal="center"/>
      <protection locked="0"/>
    </xf>
    <xf numFmtId="170" fontId="0" fillId="0" borderId="15" xfId="0" applyNumberFormat="1" applyBorder="1" applyAlignment="1" applyProtection="1">
      <alignment horizontal="center"/>
      <protection locked="0"/>
    </xf>
    <xf numFmtId="170" fontId="0" fillId="0" borderId="20" xfId="0" applyNumberFormat="1" applyBorder="1" applyAlignment="1" applyProtection="1">
      <alignment horizontal="center"/>
      <protection locked="0"/>
    </xf>
    <xf numFmtId="164" fontId="0" fillId="33" borderId="14" xfId="0" applyNumberFormat="1" applyFill="1" applyBorder="1" applyAlignment="1" applyProtection="1">
      <alignment horizontal="center"/>
      <protection locked="0"/>
    </xf>
    <xf numFmtId="167" fontId="0" fillId="33" borderId="14" xfId="0" applyNumberFormat="1" applyFill="1" applyBorder="1" applyAlignment="1" applyProtection="1">
      <alignment horizontal="center"/>
      <protection locked="0"/>
    </xf>
    <xf numFmtId="4" fontId="0" fillId="33" borderId="14" xfId="0" applyNumberFormat="1" applyFill="1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CKPG1" xfId="57"/>
    <cellStyle name="Normal_BACKPG2" xfId="58"/>
    <cellStyle name="Normal_FRONTPG1 (3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fmx.cpa.state.tx.us/textravel" TargetMode="External" /><Relationship Id="rId2" Type="http://schemas.openxmlformats.org/officeDocument/2006/relationships/hyperlink" Target="http://fmx.cpa.state.tx.us/textravel" TargetMode="External" /><Relationship Id="rId3" Type="http://schemas.openxmlformats.org/officeDocument/2006/relationships/image" Target="../media/image6.png" /><Relationship Id="rId4" Type="http://schemas.openxmlformats.org/officeDocument/2006/relationships/hyperlink" Target="https://fmcpa.cpa.state.tx.us/fiscalmoa/expCat.jsp#Travel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http://fmx.cpa.state.tx.us/textravel" TargetMode="External" /><Relationship Id="rId2" Type="http://schemas.openxmlformats.org/officeDocument/2006/relationships/hyperlink" Target="http://fmx.cpa.state.tx.us/textravel" TargetMode="External" /><Relationship Id="rId3" Type="http://schemas.openxmlformats.org/officeDocument/2006/relationships/image" Target="../media/image11.png" /><Relationship Id="rId4" Type="http://schemas.openxmlformats.org/officeDocument/2006/relationships/hyperlink" Target="https://fmcpa.cpa.state.tx.us/fiscalmoa/expCat.jsp#Travel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http://fmx.cpa.state.tx.us/textravel" TargetMode="External" /><Relationship Id="rId2" Type="http://schemas.openxmlformats.org/officeDocument/2006/relationships/hyperlink" Target="http://fmx.cpa.state.tx.us/textravel" TargetMode="External" /><Relationship Id="rId3" Type="http://schemas.openxmlformats.org/officeDocument/2006/relationships/image" Target="../media/image12.png" /><Relationship Id="rId4" Type="http://schemas.openxmlformats.org/officeDocument/2006/relationships/hyperlink" Target="https://fmcpa.cpa.state.tx.us/fiscalmoa/expCat.jsp#Trave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fmx.cpa.state.tx.us/textravel" TargetMode="External" /><Relationship Id="rId2" Type="http://schemas.openxmlformats.org/officeDocument/2006/relationships/hyperlink" Target="http://fmx.cpa.state.tx.us/textravel" TargetMode="External" /><Relationship Id="rId3" Type="http://schemas.openxmlformats.org/officeDocument/2006/relationships/image" Target="../media/image7.png" /><Relationship Id="rId4" Type="http://schemas.openxmlformats.org/officeDocument/2006/relationships/hyperlink" Target="https://fmcpa.cpa.state.tx.us/fiscalmoa/expCat.jsp#Trave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fmx.cpa.state.tx.us/textravel" TargetMode="External" /><Relationship Id="rId2" Type="http://schemas.openxmlformats.org/officeDocument/2006/relationships/hyperlink" Target="http://fmx.cpa.state.tx.us/textravel" TargetMode="External" /><Relationship Id="rId3" Type="http://schemas.openxmlformats.org/officeDocument/2006/relationships/image" Target="../media/image8.png" /><Relationship Id="rId4" Type="http://schemas.openxmlformats.org/officeDocument/2006/relationships/hyperlink" Target="https://fmcpa.cpa.state.tx.us/fiscalmoa/expCat.jsp#Travel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fmx.cpa.state.tx.us/textravel" TargetMode="External" /><Relationship Id="rId2" Type="http://schemas.openxmlformats.org/officeDocument/2006/relationships/hyperlink" Target="http://fmx.cpa.state.tx.us/textravel" TargetMode="External" /><Relationship Id="rId3" Type="http://schemas.openxmlformats.org/officeDocument/2006/relationships/image" Target="../media/image9.png" /><Relationship Id="rId4" Type="http://schemas.openxmlformats.org/officeDocument/2006/relationships/hyperlink" Target="https://fmcpa.cpa.state.tx.us/fiscalmoa/expCat.jsp#Trave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fmx.cpa.state.tx.us/textravel" TargetMode="External" /><Relationship Id="rId2" Type="http://schemas.openxmlformats.org/officeDocument/2006/relationships/hyperlink" Target="http://fmx.cpa.state.tx.us/textravel" TargetMode="External" /><Relationship Id="rId3" Type="http://schemas.openxmlformats.org/officeDocument/2006/relationships/image" Target="../media/image10.png" /><Relationship Id="rId4" Type="http://schemas.openxmlformats.org/officeDocument/2006/relationships/hyperlink" Target="https://fmcpa.cpa.state.tx.us/fiscalmoa/expCat.jsp#Trave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http://fmx.cpa.state.tx.us/textravel" TargetMode="External" /><Relationship Id="rId2" Type="http://schemas.openxmlformats.org/officeDocument/2006/relationships/hyperlink" Target="http://fmx.cpa.state.tx.us/textravel" TargetMode="External" /><Relationship Id="rId3" Type="http://schemas.openxmlformats.org/officeDocument/2006/relationships/image" Target="../media/image11.png" /><Relationship Id="rId4" Type="http://schemas.openxmlformats.org/officeDocument/2006/relationships/hyperlink" Target="https://fmcpa.cpa.state.tx.us/fiscalmoa/expCat.jsp#Trave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http://fmx.cpa.state.tx.us/textravel" TargetMode="External" /><Relationship Id="rId2" Type="http://schemas.openxmlformats.org/officeDocument/2006/relationships/hyperlink" Target="http://fmx.cpa.state.tx.us/textravel" TargetMode="External" /><Relationship Id="rId3" Type="http://schemas.openxmlformats.org/officeDocument/2006/relationships/image" Target="../media/image11.png" /><Relationship Id="rId4" Type="http://schemas.openxmlformats.org/officeDocument/2006/relationships/hyperlink" Target="https://fmcpa.cpa.state.tx.us/fiscalmoa/expCat.jsp#Travel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http://fmx.cpa.state.tx.us/textravel" TargetMode="External" /><Relationship Id="rId2" Type="http://schemas.openxmlformats.org/officeDocument/2006/relationships/hyperlink" Target="http://fmx.cpa.state.tx.us/textravel" TargetMode="External" /><Relationship Id="rId3" Type="http://schemas.openxmlformats.org/officeDocument/2006/relationships/image" Target="../media/image11.png" /><Relationship Id="rId4" Type="http://schemas.openxmlformats.org/officeDocument/2006/relationships/hyperlink" Target="https://fmcpa.cpa.state.tx.us/fiscalmoa/expCat.jsp#Travel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http://fmx.cpa.state.tx.us/textravel" TargetMode="External" /><Relationship Id="rId2" Type="http://schemas.openxmlformats.org/officeDocument/2006/relationships/hyperlink" Target="http://fmx.cpa.state.tx.us/textravel" TargetMode="External" /><Relationship Id="rId3" Type="http://schemas.openxmlformats.org/officeDocument/2006/relationships/image" Target="../media/image11.png" /><Relationship Id="rId4" Type="http://schemas.openxmlformats.org/officeDocument/2006/relationships/hyperlink" Target="https://fmcpa.cpa.state.tx.us/fiscalmoa/expCat.jsp#Travel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47</xdr:row>
      <xdr:rowOff>95250</xdr:rowOff>
    </xdr:from>
    <xdr:to>
      <xdr:col>3</xdr:col>
      <xdr:colOff>142875</xdr:colOff>
      <xdr:row>51</xdr:row>
      <xdr:rowOff>95250</xdr:rowOff>
    </xdr:to>
    <xdr:grpSp>
      <xdr:nvGrpSpPr>
        <xdr:cNvPr id="1" name="Group 5">
          <a:hlinkClick r:id="rId1"/>
        </xdr:cNvPr>
        <xdr:cNvGrpSpPr>
          <a:grpSpLocks/>
        </xdr:cNvGrpSpPr>
      </xdr:nvGrpSpPr>
      <xdr:grpSpPr>
        <a:xfrm>
          <a:off x="95250" y="7915275"/>
          <a:ext cx="1876425" cy="647700"/>
          <a:chOff x="4876799" y="228600"/>
          <a:chExt cx="2124075" cy="733425"/>
        </a:xfrm>
        <a:solidFill>
          <a:srgbClr val="FFFFFF"/>
        </a:solidFill>
      </xdr:grpSpPr>
      <xdr:sp>
        <xdr:nvSpPr>
          <xdr:cNvPr id="2" name="Rounded Rectangle 7">
            <a:hlinkClick r:id="rId2"/>
          </xdr:cNvPr>
          <xdr:cNvSpPr>
            <a:spLocks/>
          </xdr:cNvSpPr>
        </xdr:nvSpPr>
        <xdr:spPr>
          <a:xfrm>
            <a:off x="4876799" y="228600"/>
            <a:ext cx="2124075" cy="733425"/>
          </a:xfrm>
          <a:prstGeom prst="roundRect">
            <a:avLst/>
          </a:prstGeom>
          <a:gradFill rotWithShape="1">
            <a:gsLst>
              <a:gs pos="0">
                <a:srgbClr val="4D0808"/>
              </a:gs>
              <a:gs pos="0">
                <a:srgbClr val="FF0300"/>
              </a:gs>
              <a:gs pos="0">
                <a:srgbClr val="FF7A00"/>
              </a:gs>
              <a:gs pos="100000">
                <a:srgbClr val="FFF2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8" descr="textravel big.pn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952735" y="276456"/>
            <a:ext cx="1933439" cy="6283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333375</xdr:colOff>
      <xdr:row>47</xdr:row>
      <xdr:rowOff>66675</xdr:rowOff>
    </xdr:from>
    <xdr:to>
      <xdr:col>6</xdr:col>
      <xdr:colOff>409575</xdr:colOff>
      <xdr:row>51</xdr:row>
      <xdr:rowOff>95250</xdr:rowOff>
    </xdr:to>
    <xdr:sp>
      <xdr:nvSpPr>
        <xdr:cNvPr id="4" name="Rounded Rectangle 7">
          <a:hlinkClick r:id="rId4"/>
        </xdr:cNvPr>
        <xdr:cNvSpPr>
          <a:spLocks/>
        </xdr:cNvSpPr>
      </xdr:nvSpPr>
      <xdr:spPr>
        <a:xfrm>
          <a:off x="2162175" y="7886700"/>
          <a:ext cx="1905000" cy="676275"/>
        </a:xfrm>
        <a:prstGeom prst="roundRect">
          <a:avLst/>
        </a:prstGeom>
        <a:gradFill rotWithShape="1">
          <a:gsLst>
            <a:gs pos="0">
              <a:srgbClr val="4D0808"/>
            </a:gs>
            <a:gs pos="0">
              <a:srgbClr val="FF0300"/>
            </a:gs>
            <a:gs pos="0">
              <a:srgbClr val="FF7A00"/>
            </a:gs>
            <a:gs pos="100000">
              <a:srgbClr val="FFF2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Comptroller  Travel Object
</a:t>
          </a:r>
          <a:r>
            <a:rPr lang="en-US" cap="none" sz="1500" b="1" i="0" u="none" baseline="0">
              <a:solidFill>
                <a:srgbClr val="000000"/>
              </a:solidFill>
            </a:rPr>
            <a:t>Code Listing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742950</xdr:colOff>
      <xdr:row>3</xdr:row>
      <xdr:rowOff>76200</xdr:rowOff>
    </xdr:to>
    <xdr:grpSp>
      <xdr:nvGrpSpPr>
        <xdr:cNvPr id="1" name="Group 5">
          <a:hlinkClick r:id="rId1"/>
        </xdr:cNvPr>
        <xdr:cNvGrpSpPr>
          <a:grpSpLocks/>
        </xdr:cNvGrpSpPr>
      </xdr:nvGrpSpPr>
      <xdr:grpSpPr>
        <a:xfrm>
          <a:off x="104775" y="85725"/>
          <a:ext cx="1295400" cy="476250"/>
          <a:chOff x="4876799" y="228600"/>
          <a:chExt cx="2124075" cy="733425"/>
        </a:xfrm>
        <a:solidFill>
          <a:srgbClr val="FFFFFF"/>
        </a:solidFill>
      </xdr:grpSpPr>
      <xdr:sp>
        <xdr:nvSpPr>
          <xdr:cNvPr id="2" name="Rounded Rectangle 3">
            <a:hlinkClick r:id="rId2"/>
          </xdr:cNvPr>
          <xdr:cNvSpPr>
            <a:spLocks/>
          </xdr:cNvSpPr>
        </xdr:nvSpPr>
        <xdr:spPr>
          <a:xfrm>
            <a:off x="4876799" y="228600"/>
            <a:ext cx="2124075" cy="733425"/>
          </a:xfrm>
          <a:prstGeom prst="roundRect">
            <a:avLst/>
          </a:prstGeom>
          <a:gradFill rotWithShape="1">
            <a:gsLst>
              <a:gs pos="0">
                <a:srgbClr val="4D0808"/>
              </a:gs>
              <a:gs pos="0">
                <a:srgbClr val="FF0300"/>
              </a:gs>
              <a:gs pos="0">
                <a:srgbClr val="FF7A00"/>
              </a:gs>
              <a:gs pos="100000">
                <a:srgbClr val="FFF2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4" descr="textravel big.pn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952735" y="276456"/>
            <a:ext cx="1933439" cy="6283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819150</xdr:colOff>
      <xdr:row>0</xdr:row>
      <xdr:rowOff>76200</xdr:rowOff>
    </xdr:from>
    <xdr:to>
      <xdr:col>3</xdr:col>
      <xdr:colOff>476250</xdr:colOff>
      <xdr:row>3</xdr:row>
      <xdr:rowOff>95250</xdr:rowOff>
    </xdr:to>
    <xdr:sp>
      <xdr:nvSpPr>
        <xdr:cNvPr id="4" name="Rounded Rectangle 7">
          <a:hlinkClick r:id="rId4"/>
        </xdr:cNvPr>
        <xdr:cNvSpPr>
          <a:spLocks/>
        </xdr:cNvSpPr>
      </xdr:nvSpPr>
      <xdr:spPr>
        <a:xfrm>
          <a:off x="1476375" y="76200"/>
          <a:ext cx="1409700" cy="504825"/>
        </a:xfrm>
        <a:prstGeom prst="roundRect">
          <a:avLst/>
        </a:prstGeom>
        <a:gradFill rotWithShape="1">
          <a:gsLst>
            <a:gs pos="0">
              <a:srgbClr val="4D0808"/>
            </a:gs>
            <a:gs pos="0">
              <a:srgbClr val="FF0300"/>
            </a:gs>
            <a:gs pos="0">
              <a:srgbClr val="FF7A00"/>
            </a:gs>
            <a:gs pos="100000">
              <a:srgbClr val="FFF2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Comptroller  Travel Object
</a:t>
          </a:r>
          <a:r>
            <a:rPr lang="en-US" cap="none" sz="1000" b="1" i="0" u="none" baseline="0">
              <a:solidFill>
                <a:srgbClr val="000000"/>
              </a:solidFill>
            </a:rPr>
            <a:t>Code Listing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7</xdr:col>
      <xdr:colOff>76200</xdr:colOff>
      <xdr:row>3</xdr:row>
      <xdr:rowOff>66675</xdr:rowOff>
    </xdr:to>
    <xdr:grpSp>
      <xdr:nvGrpSpPr>
        <xdr:cNvPr id="1" name="Group 5">
          <a:hlinkClick r:id="rId1"/>
        </xdr:cNvPr>
        <xdr:cNvGrpSpPr>
          <a:grpSpLocks/>
        </xdr:cNvGrpSpPr>
      </xdr:nvGrpSpPr>
      <xdr:grpSpPr>
        <a:xfrm>
          <a:off x="104775" y="95250"/>
          <a:ext cx="1304925" cy="457200"/>
          <a:chOff x="4876799" y="228600"/>
          <a:chExt cx="2124075" cy="733425"/>
        </a:xfrm>
        <a:solidFill>
          <a:srgbClr val="FFFFFF"/>
        </a:solidFill>
      </xdr:grpSpPr>
      <xdr:sp>
        <xdr:nvSpPr>
          <xdr:cNvPr id="2" name="Rounded Rectangle 2">
            <a:hlinkClick r:id="rId2"/>
          </xdr:cNvPr>
          <xdr:cNvSpPr>
            <a:spLocks/>
          </xdr:cNvSpPr>
        </xdr:nvSpPr>
        <xdr:spPr>
          <a:xfrm>
            <a:off x="4876799" y="228600"/>
            <a:ext cx="2124075" cy="733425"/>
          </a:xfrm>
          <a:prstGeom prst="roundRect">
            <a:avLst/>
          </a:prstGeom>
          <a:gradFill rotWithShape="1">
            <a:gsLst>
              <a:gs pos="0">
                <a:srgbClr val="4D0808"/>
              </a:gs>
              <a:gs pos="0">
                <a:srgbClr val="FF0300"/>
              </a:gs>
              <a:gs pos="0">
                <a:srgbClr val="FF7A00"/>
              </a:gs>
              <a:gs pos="100000">
                <a:srgbClr val="FFF2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 descr="textravel big.pn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952735" y="276456"/>
            <a:ext cx="1933439" cy="6283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9525</xdr:colOff>
      <xdr:row>0</xdr:row>
      <xdr:rowOff>66675</xdr:rowOff>
    </xdr:from>
    <xdr:to>
      <xdr:col>16</xdr:col>
      <xdr:colOff>85725</xdr:colOff>
      <xdr:row>3</xdr:row>
      <xdr:rowOff>66675</xdr:rowOff>
    </xdr:to>
    <xdr:sp>
      <xdr:nvSpPr>
        <xdr:cNvPr id="4" name="Rounded Rectangle 7">
          <a:hlinkClick r:id="rId4"/>
        </xdr:cNvPr>
        <xdr:cNvSpPr>
          <a:spLocks/>
        </xdr:cNvSpPr>
      </xdr:nvSpPr>
      <xdr:spPr>
        <a:xfrm>
          <a:off x="1504950" y="66675"/>
          <a:ext cx="1400175" cy="485775"/>
        </a:xfrm>
        <a:prstGeom prst="roundRect">
          <a:avLst/>
        </a:prstGeom>
        <a:gradFill rotWithShape="1">
          <a:gsLst>
            <a:gs pos="0">
              <a:srgbClr val="4D0808"/>
            </a:gs>
            <a:gs pos="0">
              <a:srgbClr val="FF0300"/>
            </a:gs>
            <a:gs pos="0">
              <a:srgbClr val="FF7A00"/>
            </a:gs>
            <a:gs pos="100000">
              <a:srgbClr val="FFF2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Comptroller  Travel Object
</a:t>
          </a:r>
          <a:r>
            <a:rPr lang="en-US" cap="none" sz="1000" b="1" i="0" u="none" baseline="0">
              <a:solidFill>
                <a:srgbClr val="000000"/>
              </a:solidFill>
            </a:rPr>
            <a:t>Code Listing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38100</xdr:rowOff>
    </xdr:from>
    <xdr:to>
      <xdr:col>4</xdr:col>
      <xdr:colOff>581025</xdr:colOff>
      <xdr:row>5</xdr:row>
      <xdr:rowOff>57150</xdr:rowOff>
    </xdr:to>
    <xdr:grpSp>
      <xdr:nvGrpSpPr>
        <xdr:cNvPr id="1" name="Group 5">
          <a:hlinkClick r:id="rId1"/>
        </xdr:cNvPr>
        <xdr:cNvGrpSpPr>
          <a:grpSpLocks/>
        </xdr:cNvGrpSpPr>
      </xdr:nvGrpSpPr>
      <xdr:grpSpPr>
        <a:xfrm>
          <a:off x="828675" y="200025"/>
          <a:ext cx="1819275" cy="666750"/>
          <a:chOff x="4876799" y="228600"/>
          <a:chExt cx="2124075" cy="733425"/>
        </a:xfrm>
        <a:solidFill>
          <a:srgbClr val="FFFFFF"/>
        </a:solidFill>
      </xdr:grpSpPr>
      <xdr:sp>
        <xdr:nvSpPr>
          <xdr:cNvPr id="2" name="Rounded Rectangle 7">
            <a:hlinkClick r:id="rId2"/>
          </xdr:cNvPr>
          <xdr:cNvSpPr>
            <a:spLocks/>
          </xdr:cNvSpPr>
        </xdr:nvSpPr>
        <xdr:spPr>
          <a:xfrm>
            <a:off x="4876799" y="228600"/>
            <a:ext cx="2124075" cy="733425"/>
          </a:xfrm>
          <a:prstGeom prst="roundRect">
            <a:avLst/>
          </a:prstGeom>
          <a:gradFill rotWithShape="1">
            <a:gsLst>
              <a:gs pos="0">
                <a:srgbClr val="4D0808"/>
              </a:gs>
              <a:gs pos="0">
                <a:srgbClr val="FF0300"/>
              </a:gs>
              <a:gs pos="0">
                <a:srgbClr val="FF7A00"/>
              </a:gs>
              <a:gs pos="100000">
                <a:srgbClr val="FFF2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8" descr="textravel big.pn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952735" y="276456"/>
            <a:ext cx="1933439" cy="6283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809625</xdr:colOff>
      <xdr:row>1</xdr:row>
      <xdr:rowOff>47625</xdr:rowOff>
    </xdr:from>
    <xdr:to>
      <xdr:col>4</xdr:col>
      <xdr:colOff>2676525</xdr:colOff>
      <xdr:row>5</xdr:row>
      <xdr:rowOff>57150</xdr:rowOff>
    </xdr:to>
    <xdr:sp>
      <xdr:nvSpPr>
        <xdr:cNvPr id="4" name="Rounded Rectangle 7">
          <a:hlinkClick r:id="rId4"/>
        </xdr:cNvPr>
        <xdr:cNvSpPr>
          <a:spLocks/>
        </xdr:cNvSpPr>
      </xdr:nvSpPr>
      <xdr:spPr>
        <a:xfrm>
          <a:off x="2876550" y="209550"/>
          <a:ext cx="1876425" cy="657225"/>
        </a:xfrm>
        <a:prstGeom prst="roundRect">
          <a:avLst/>
        </a:prstGeom>
        <a:gradFill rotWithShape="1">
          <a:gsLst>
            <a:gs pos="0">
              <a:srgbClr val="4D0808"/>
            </a:gs>
            <a:gs pos="0">
              <a:srgbClr val="FF0300"/>
            </a:gs>
            <a:gs pos="0">
              <a:srgbClr val="FF7A00"/>
            </a:gs>
            <a:gs pos="100000">
              <a:srgbClr val="FFF2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Comptroller  Travel Object
</a:t>
          </a:r>
          <a:r>
            <a:rPr lang="en-US" cap="none" sz="1500" b="1" i="0" u="none" baseline="0">
              <a:solidFill>
                <a:srgbClr val="000000"/>
              </a:solidFill>
            </a:rPr>
            <a:t>Code Listing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7</xdr:col>
      <xdr:colOff>57150</xdr:colOff>
      <xdr:row>3</xdr:row>
      <xdr:rowOff>66675</xdr:rowOff>
    </xdr:to>
    <xdr:grpSp>
      <xdr:nvGrpSpPr>
        <xdr:cNvPr id="1" name="Group 5">
          <a:hlinkClick r:id="rId1"/>
        </xdr:cNvPr>
        <xdr:cNvGrpSpPr>
          <a:grpSpLocks/>
        </xdr:cNvGrpSpPr>
      </xdr:nvGrpSpPr>
      <xdr:grpSpPr>
        <a:xfrm>
          <a:off x="76200" y="95250"/>
          <a:ext cx="1314450" cy="457200"/>
          <a:chOff x="4876799" y="228600"/>
          <a:chExt cx="2124075" cy="733425"/>
        </a:xfrm>
        <a:solidFill>
          <a:srgbClr val="FFFFFF"/>
        </a:solidFill>
      </xdr:grpSpPr>
      <xdr:sp>
        <xdr:nvSpPr>
          <xdr:cNvPr id="2" name="Rounded Rectangle 2">
            <a:hlinkClick r:id="rId2"/>
          </xdr:cNvPr>
          <xdr:cNvSpPr>
            <a:spLocks/>
          </xdr:cNvSpPr>
        </xdr:nvSpPr>
        <xdr:spPr>
          <a:xfrm>
            <a:off x="4876799" y="228600"/>
            <a:ext cx="2124075" cy="733425"/>
          </a:xfrm>
          <a:prstGeom prst="roundRect">
            <a:avLst/>
          </a:prstGeom>
          <a:gradFill rotWithShape="1">
            <a:gsLst>
              <a:gs pos="0">
                <a:srgbClr val="4D0808"/>
              </a:gs>
              <a:gs pos="0">
                <a:srgbClr val="FF0300"/>
              </a:gs>
              <a:gs pos="0">
                <a:srgbClr val="FF7A00"/>
              </a:gs>
              <a:gs pos="100000">
                <a:srgbClr val="FFF2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 descr="textravel big.pn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952735" y="276456"/>
            <a:ext cx="1933439" cy="6283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133350</xdr:colOff>
      <xdr:row>0</xdr:row>
      <xdr:rowOff>95250</xdr:rowOff>
    </xdr:from>
    <xdr:to>
      <xdr:col>16</xdr:col>
      <xdr:colOff>104775</xdr:colOff>
      <xdr:row>3</xdr:row>
      <xdr:rowOff>57150</xdr:rowOff>
    </xdr:to>
    <xdr:sp>
      <xdr:nvSpPr>
        <xdr:cNvPr id="4" name="Rounded Rectangle 7">
          <a:hlinkClick r:id="rId4"/>
        </xdr:cNvPr>
        <xdr:cNvSpPr>
          <a:spLocks/>
        </xdr:cNvSpPr>
      </xdr:nvSpPr>
      <xdr:spPr>
        <a:xfrm>
          <a:off x="1628775" y="95250"/>
          <a:ext cx="1352550" cy="447675"/>
        </a:xfrm>
        <a:prstGeom prst="roundRect">
          <a:avLst/>
        </a:prstGeom>
        <a:gradFill rotWithShape="1">
          <a:gsLst>
            <a:gs pos="0">
              <a:srgbClr val="4D0808"/>
            </a:gs>
            <a:gs pos="0">
              <a:srgbClr val="FF0300"/>
            </a:gs>
            <a:gs pos="0">
              <a:srgbClr val="FF7A00"/>
            </a:gs>
            <a:gs pos="100000">
              <a:srgbClr val="FFF2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Comptroller  Travel Object
</a:t>
          </a:r>
          <a:r>
            <a:rPr lang="en-US" cap="none" sz="1000" b="1" i="0" u="none" baseline="0">
              <a:solidFill>
                <a:srgbClr val="000000"/>
              </a:solidFill>
            </a:rPr>
            <a:t>Code Listing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7</xdr:col>
      <xdr:colOff>95250</xdr:colOff>
      <xdr:row>3</xdr:row>
      <xdr:rowOff>95250</xdr:rowOff>
    </xdr:to>
    <xdr:grpSp>
      <xdr:nvGrpSpPr>
        <xdr:cNvPr id="1" name="Group 5">
          <a:hlinkClick r:id="rId1"/>
        </xdr:cNvPr>
        <xdr:cNvGrpSpPr>
          <a:grpSpLocks/>
        </xdr:cNvGrpSpPr>
      </xdr:nvGrpSpPr>
      <xdr:grpSpPr>
        <a:xfrm>
          <a:off x="104775" y="95250"/>
          <a:ext cx="1323975" cy="485775"/>
          <a:chOff x="4876799" y="228600"/>
          <a:chExt cx="2124075" cy="733425"/>
        </a:xfrm>
        <a:solidFill>
          <a:srgbClr val="FFFFFF"/>
        </a:solidFill>
      </xdr:grpSpPr>
      <xdr:sp>
        <xdr:nvSpPr>
          <xdr:cNvPr id="2" name="Rounded Rectangle 2">
            <a:hlinkClick r:id="rId2"/>
          </xdr:cNvPr>
          <xdr:cNvSpPr>
            <a:spLocks/>
          </xdr:cNvSpPr>
        </xdr:nvSpPr>
        <xdr:spPr>
          <a:xfrm>
            <a:off x="4876799" y="228600"/>
            <a:ext cx="2124075" cy="733425"/>
          </a:xfrm>
          <a:prstGeom prst="roundRect">
            <a:avLst/>
          </a:prstGeom>
          <a:gradFill rotWithShape="1">
            <a:gsLst>
              <a:gs pos="0">
                <a:srgbClr val="4D0808"/>
              </a:gs>
              <a:gs pos="0">
                <a:srgbClr val="FF0300"/>
              </a:gs>
              <a:gs pos="0">
                <a:srgbClr val="FF7A00"/>
              </a:gs>
              <a:gs pos="100000">
                <a:srgbClr val="FFF2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 descr="textravel big.pn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952735" y="276456"/>
            <a:ext cx="1933439" cy="6283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0</xdr:colOff>
      <xdr:row>0</xdr:row>
      <xdr:rowOff>66675</xdr:rowOff>
    </xdr:from>
    <xdr:to>
      <xdr:col>17</xdr:col>
      <xdr:colOff>76200</xdr:colOff>
      <xdr:row>3</xdr:row>
      <xdr:rowOff>104775</xdr:rowOff>
    </xdr:to>
    <xdr:sp>
      <xdr:nvSpPr>
        <xdr:cNvPr id="4" name="Rounded Rectangle 7">
          <a:hlinkClick r:id="rId4"/>
        </xdr:cNvPr>
        <xdr:cNvSpPr>
          <a:spLocks/>
        </xdr:cNvSpPr>
      </xdr:nvSpPr>
      <xdr:spPr>
        <a:xfrm>
          <a:off x="1657350" y="66675"/>
          <a:ext cx="1400175" cy="523875"/>
        </a:xfrm>
        <a:prstGeom prst="roundRect">
          <a:avLst/>
        </a:prstGeom>
        <a:gradFill rotWithShape="1">
          <a:gsLst>
            <a:gs pos="0">
              <a:srgbClr val="4D0808"/>
            </a:gs>
            <a:gs pos="0">
              <a:srgbClr val="FF0300"/>
            </a:gs>
            <a:gs pos="0">
              <a:srgbClr val="FF7A00"/>
            </a:gs>
            <a:gs pos="100000">
              <a:srgbClr val="FFF2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Comptroller  Travel Object
</a:t>
          </a:r>
          <a:r>
            <a:rPr lang="en-US" cap="none" sz="1000" b="1" i="0" u="none" baseline="0">
              <a:solidFill>
                <a:srgbClr val="000000"/>
              </a:solidFill>
            </a:rPr>
            <a:t>Code Listing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3</xdr:col>
      <xdr:colOff>76200</xdr:colOff>
      <xdr:row>3</xdr:row>
      <xdr:rowOff>76200</xdr:rowOff>
    </xdr:to>
    <xdr:grpSp>
      <xdr:nvGrpSpPr>
        <xdr:cNvPr id="1" name="Group 5">
          <a:hlinkClick r:id="rId1"/>
        </xdr:cNvPr>
        <xdr:cNvGrpSpPr>
          <a:grpSpLocks/>
        </xdr:cNvGrpSpPr>
      </xdr:nvGrpSpPr>
      <xdr:grpSpPr>
        <a:xfrm>
          <a:off x="114300" y="76200"/>
          <a:ext cx="1295400" cy="485775"/>
          <a:chOff x="4876799" y="228600"/>
          <a:chExt cx="2124075" cy="733425"/>
        </a:xfrm>
        <a:solidFill>
          <a:srgbClr val="FFFFFF"/>
        </a:solidFill>
      </xdr:grpSpPr>
      <xdr:sp>
        <xdr:nvSpPr>
          <xdr:cNvPr id="2" name="Rounded Rectangle 3">
            <a:hlinkClick r:id="rId2"/>
          </xdr:cNvPr>
          <xdr:cNvSpPr>
            <a:spLocks/>
          </xdr:cNvSpPr>
        </xdr:nvSpPr>
        <xdr:spPr>
          <a:xfrm>
            <a:off x="4876799" y="228600"/>
            <a:ext cx="2124075" cy="733425"/>
          </a:xfrm>
          <a:prstGeom prst="roundRect">
            <a:avLst/>
          </a:prstGeom>
          <a:gradFill rotWithShape="1">
            <a:gsLst>
              <a:gs pos="0">
                <a:srgbClr val="4D0808"/>
              </a:gs>
              <a:gs pos="0">
                <a:srgbClr val="FF0300"/>
              </a:gs>
              <a:gs pos="0">
                <a:srgbClr val="FF7A00"/>
              </a:gs>
              <a:gs pos="100000">
                <a:srgbClr val="FFF2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4" descr="textravel big.pn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952735" y="276456"/>
            <a:ext cx="1933439" cy="6283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47625</xdr:colOff>
      <xdr:row>0</xdr:row>
      <xdr:rowOff>76200</xdr:rowOff>
    </xdr:from>
    <xdr:to>
      <xdr:col>7</xdr:col>
      <xdr:colOff>85725</xdr:colOff>
      <xdr:row>3</xdr:row>
      <xdr:rowOff>95250</xdr:rowOff>
    </xdr:to>
    <xdr:sp>
      <xdr:nvSpPr>
        <xdr:cNvPr id="4" name="Rounded Rectangle 7">
          <a:hlinkClick r:id="rId4"/>
        </xdr:cNvPr>
        <xdr:cNvSpPr>
          <a:spLocks/>
        </xdr:cNvSpPr>
      </xdr:nvSpPr>
      <xdr:spPr>
        <a:xfrm>
          <a:off x="1533525" y="76200"/>
          <a:ext cx="1371600" cy="504825"/>
        </a:xfrm>
        <a:prstGeom prst="roundRect">
          <a:avLst/>
        </a:prstGeom>
        <a:gradFill rotWithShape="1">
          <a:gsLst>
            <a:gs pos="0">
              <a:srgbClr val="4D0808"/>
            </a:gs>
            <a:gs pos="0">
              <a:srgbClr val="FF0300"/>
            </a:gs>
            <a:gs pos="0">
              <a:srgbClr val="FF7A00"/>
            </a:gs>
            <a:gs pos="100000">
              <a:srgbClr val="FFF2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Comptroller  Travel Object
</a:t>
          </a:r>
          <a:r>
            <a:rPr lang="en-US" cap="none" sz="1000" b="1" i="0" u="none" baseline="0">
              <a:solidFill>
                <a:srgbClr val="000000"/>
              </a:solidFill>
            </a:rPr>
            <a:t>Code Listing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742950</xdr:colOff>
      <xdr:row>3</xdr:row>
      <xdr:rowOff>76200</xdr:rowOff>
    </xdr:to>
    <xdr:grpSp>
      <xdr:nvGrpSpPr>
        <xdr:cNvPr id="1" name="Group 5">
          <a:hlinkClick r:id="rId1"/>
        </xdr:cNvPr>
        <xdr:cNvGrpSpPr>
          <a:grpSpLocks/>
        </xdr:cNvGrpSpPr>
      </xdr:nvGrpSpPr>
      <xdr:grpSpPr>
        <a:xfrm>
          <a:off x="104775" y="85725"/>
          <a:ext cx="1295400" cy="476250"/>
          <a:chOff x="4876799" y="228600"/>
          <a:chExt cx="2124075" cy="733425"/>
        </a:xfrm>
        <a:solidFill>
          <a:srgbClr val="FFFFFF"/>
        </a:solidFill>
      </xdr:grpSpPr>
      <xdr:sp>
        <xdr:nvSpPr>
          <xdr:cNvPr id="2" name="Rounded Rectangle 3">
            <a:hlinkClick r:id="rId2"/>
          </xdr:cNvPr>
          <xdr:cNvSpPr>
            <a:spLocks/>
          </xdr:cNvSpPr>
        </xdr:nvSpPr>
        <xdr:spPr>
          <a:xfrm>
            <a:off x="4876799" y="228600"/>
            <a:ext cx="2124075" cy="733425"/>
          </a:xfrm>
          <a:prstGeom prst="roundRect">
            <a:avLst/>
          </a:prstGeom>
          <a:gradFill rotWithShape="1">
            <a:gsLst>
              <a:gs pos="0">
                <a:srgbClr val="4D0808"/>
              </a:gs>
              <a:gs pos="0">
                <a:srgbClr val="FF0300"/>
              </a:gs>
              <a:gs pos="0">
                <a:srgbClr val="FF7A00"/>
              </a:gs>
              <a:gs pos="100000">
                <a:srgbClr val="FFF2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4" descr="textravel big.pn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952735" y="276456"/>
            <a:ext cx="1933439" cy="6283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857250</xdr:colOff>
      <xdr:row>0</xdr:row>
      <xdr:rowOff>76200</xdr:rowOff>
    </xdr:from>
    <xdr:to>
      <xdr:col>3</xdr:col>
      <xdr:colOff>504825</xdr:colOff>
      <xdr:row>3</xdr:row>
      <xdr:rowOff>95250</xdr:rowOff>
    </xdr:to>
    <xdr:sp>
      <xdr:nvSpPr>
        <xdr:cNvPr id="4" name="Rounded Rectangle 7">
          <a:hlinkClick r:id="rId4"/>
        </xdr:cNvPr>
        <xdr:cNvSpPr>
          <a:spLocks/>
        </xdr:cNvSpPr>
      </xdr:nvSpPr>
      <xdr:spPr>
        <a:xfrm>
          <a:off x="1514475" y="76200"/>
          <a:ext cx="1400175" cy="504825"/>
        </a:xfrm>
        <a:prstGeom prst="roundRect">
          <a:avLst/>
        </a:prstGeom>
        <a:gradFill rotWithShape="1">
          <a:gsLst>
            <a:gs pos="0">
              <a:srgbClr val="4D0808"/>
            </a:gs>
            <a:gs pos="0">
              <a:srgbClr val="FF0300"/>
            </a:gs>
            <a:gs pos="0">
              <a:srgbClr val="FF7A00"/>
            </a:gs>
            <a:gs pos="100000">
              <a:srgbClr val="FFF2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Comptroller  Travel Object
</a:t>
          </a:r>
          <a:r>
            <a:rPr lang="en-US" cap="none" sz="1000" b="1" i="0" u="none" baseline="0">
              <a:solidFill>
                <a:srgbClr val="000000"/>
              </a:solidFill>
            </a:rPr>
            <a:t>Code Listing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742950</xdr:colOff>
      <xdr:row>3</xdr:row>
      <xdr:rowOff>76200</xdr:rowOff>
    </xdr:to>
    <xdr:grpSp>
      <xdr:nvGrpSpPr>
        <xdr:cNvPr id="1" name="Group 5">
          <a:hlinkClick r:id="rId1"/>
        </xdr:cNvPr>
        <xdr:cNvGrpSpPr>
          <a:grpSpLocks/>
        </xdr:cNvGrpSpPr>
      </xdr:nvGrpSpPr>
      <xdr:grpSpPr>
        <a:xfrm>
          <a:off x="104775" y="85725"/>
          <a:ext cx="1295400" cy="476250"/>
          <a:chOff x="4876799" y="228600"/>
          <a:chExt cx="2124075" cy="733425"/>
        </a:xfrm>
        <a:solidFill>
          <a:srgbClr val="FFFFFF"/>
        </a:solidFill>
      </xdr:grpSpPr>
      <xdr:sp>
        <xdr:nvSpPr>
          <xdr:cNvPr id="2" name="Rounded Rectangle 3">
            <a:hlinkClick r:id="rId2"/>
          </xdr:cNvPr>
          <xdr:cNvSpPr>
            <a:spLocks/>
          </xdr:cNvSpPr>
        </xdr:nvSpPr>
        <xdr:spPr>
          <a:xfrm>
            <a:off x="4876799" y="228600"/>
            <a:ext cx="2124075" cy="733425"/>
          </a:xfrm>
          <a:prstGeom prst="roundRect">
            <a:avLst/>
          </a:prstGeom>
          <a:gradFill rotWithShape="1">
            <a:gsLst>
              <a:gs pos="0">
                <a:srgbClr val="4D0808"/>
              </a:gs>
              <a:gs pos="0">
                <a:srgbClr val="FF0300"/>
              </a:gs>
              <a:gs pos="0">
                <a:srgbClr val="FF7A00"/>
              </a:gs>
              <a:gs pos="100000">
                <a:srgbClr val="FFF2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4" descr="textravel big.pn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952735" y="276456"/>
            <a:ext cx="1933439" cy="6283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857250</xdr:colOff>
      <xdr:row>0</xdr:row>
      <xdr:rowOff>76200</xdr:rowOff>
    </xdr:from>
    <xdr:to>
      <xdr:col>3</xdr:col>
      <xdr:colOff>476250</xdr:colOff>
      <xdr:row>3</xdr:row>
      <xdr:rowOff>95250</xdr:rowOff>
    </xdr:to>
    <xdr:sp>
      <xdr:nvSpPr>
        <xdr:cNvPr id="4" name="Rounded Rectangle 7">
          <a:hlinkClick r:id="rId4"/>
        </xdr:cNvPr>
        <xdr:cNvSpPr>
          <a:spLocks/>
        </xdr:cNvSpPr>
      </xdr:nvSpPr>
      <xdr:spPr>
        <a:xfrm>
          <a:off x="1514475" y="76200"/>
          <a:ext cx="1371600" cy="504825"/>
        </a:xfrm>
        <a:prstGeom prst="roundRect">
          <a:avLst/>
        </a:prstGeom>
        <a:gradFill rotWithShape="1">
          <a:gsLst>
            <a:gs pos="0">
              <a:srgbClr val="4D0808"/>
            </a:gs>
            <a:gs pos="0">
              <a:srgbClr val="FF0300"/>
            </a:gs>
            <a:gs pos="0">
              <a:srgbClr val="FF7A00"/>
            </a:gs>
            <a:gs pos="100000">
              <a:srgbClr val="FFF2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Comptroller  Travel Object
</a:t>
          </a:r>
          <a:r>
            <a:rPr lang="en-US" cap="none" sz="1000" b="1" i="0" u="none" baseline="0">
              <a:solidFill>
                <a:srgbClr val="000000"/>
              </a:solidFill>
            </a:rPr>
            <a:t>Code Listing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742950</xdr:colOff>
      <xdr:row>3</xdr:row>
      <xdr:rowOff>76200</xdr:rowOff>
    </xdr:to>
    <xdr:grpSp>
      <xdr:nvGrpSpPr>
        <xdr:cNvPr id="1" name="Group 5">
          <a:hlinkClick r:id="rId1"/>
        </xdr:cNvPr>
        <xdr:cNvGrpSpPr>
          <a:grpSpLocks/>
        </xdr:cNvGrpSpPr>
      </xdr:nvGrpSpPr>
      <xdr:grpSpPr>
        <a:xfrm>
          <a:off x="104775" y="85725"/>
          <a:ext cx="1295400" cy="476250"/>
          <a:chOff x="4876799" y="228600"/>
          <a:chExt cx="2124075" cy="733425"/>
        </a:xfrm>
        <a:solidFill>
          <a:srgbClr val="FFFFFF"/>
        </a:solidFill>
      </xdr:grpSpPr>
      <xdr:sp>
        <xdr:nvSpPr>
          <xdr:cNvPr id="2" name="Rounded Rectangle 3">
            <a:hlinkClick r:id="rId2"/>
          </xdr:cNvPr>
          <xdr:cNvSpPr>
            <a:spLocks/>
          </xdr:cNvSpPr>
        </xdr:nvSpPr>
        <xdr:spPr>
          <a:xfrm>
            <a:off x="4876799" y="228600"/>
            <a:ext cx="2124075" cy="733425"/>
          </a:xfrm>
          <a:prstGeom prst="roundRect">
            <a:avLst/>
          </a:prstGeom>
          <a:gradFill rotWithShape="1">
            <a:gsLst>
              <a:gs pos="0">
                <a:srgbClr val="4D0808"/>
              </a:gs>
              <a:gs pos="0">
                <a:srgbClr val="FF0300"/>
              </a:gs>
              <a:gs pos="0">
                <a:srgbClr val="FF7A00"/>
              </a:gs>
              <a:gs pos="100000">
                <a:srgbClr val="FFF2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4" descr="textravel big.pn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952735" y="276456"/>
            <a:ext cx="1933439" cy="6283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828675</xdr:colOff>
      <xdr:row>0</xdr:row>
      <xdr:rowOff>76200</xdr:rowOff>
    </xdr:from>
    <xdr:to>
      <xdr:col>3</xdr:col>
      <xdr:colOff>466725</xdr:colOff>
      <xdr:row>3</xdr:row>
      <xdr:rowOff>95250</xdr:rowOff>
    </xdr:to>
    <xdr:sp>
      <xdr:nvSpPr>
        <xdr:cNvPr id="4" name="Rounded Rectangle 7">
          <a:hlinkClick r:id="rId4"/>
        </xdr:cNvPr>
        <xdr:cNvSpPr>
          <a:spLocks/>
        </xdr:cNvSpPr>
      </xdr:nvSpPr>
      <xdr:spPr>
        <a:xfrm>
          <a:off x="1485900" y="76200"/>
          <a:ext cx="1390650" cy="504825"/>
        </a:xfrm>
        <a:prstGeom prst="roundRect">
          <a:avLst/>
        </a:prstGeom>
        <a:gradFill rotWithShape="1">
          <a:gsLst>
            <a:gs pos="0">
              <a:srgbClr val="4D0808"/>
            </a:gs>
            <a:gs pos="0">
              <a:srgbClr val="FF0300"/>
            </a:gs>
            <a:gs pos="0">
              <a:srgbClr val="FF7A00"/>
            </a:gs>
            <a:gs pos="100000">
              <a:srgbClr val="FFF2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Comptroller  Travel Object
</a:t>
          </a:r>
          <a:r>
            <a:rPr lang="en-US" cap="none" sz="1000" b="1" i="0" u="none" baseline="0">
              <a:solidFill>
                <a:srgbClr val="000000"/>
              </a:solidFill>
            </a:rPr>
            <a:t>Code Listing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742950</xdr:colOff>
      <xdr:row>3</xdr:row>
      <xdr:rowOff>76200</xdr:rowOff>
    </xdr:to>
    <xdr:grpSp>
      <xdr:nvGrpSpPr>
        <xdr:cNvPr id="1" name="Group 5">
          <a:hlinkClick r:id="rId1"/>
        </xdr:cNvPr>
        <xdr:cNvGrpSpPr>
          <a:grpSpLocks/>
        </xdr:cNvGrpSpPr>
      </xdr:nvGrpSpPr>
      <xdr:grpSpPr>
        <a:xfrm>
          <a:off x="104775" y="85725"/>
          <a:ext cx="1295400" cy="476250"/>
          <a:chOff x="4876799" y="228600"/>
          <a:chExt cx="2124075" cy="733425"/>
        </a:xfrm>
        <a:solidFill>
          <a:srgbClr val="FFFFFF"/>
        </a:solidFill>
      </xdr:grpSpPr>
      <xdr:sp>
        <xdr:nvSpPr>
          <xdr:cNvPr id="2" name="Rounded Rectangle 3">
            <a:hlinkClick r:id="rId2"/>
          </xdr:cNvPr>
          <xdr:cNvSpPr>
            <a:spLocks/>
          </xdr:cNvSpPr>
        </xdr:nvSpPr>
        <xdr:spPr>
          <a:xfrm>
            <a:off x="4876799" y="228600"/>
            <a:ext cx="2124075" cy="733425"/>
          </a:xfrm>
          <a:prstGeom prst="roundRect">
            <a:avLst/>
          </a:prstGeom>
          <a:gradFill rotWithShape="1">
            <a:gsLst>
              <a:gs pos="0">
                <a:srgbClr val="4D0808"/>
              </a:gs>
              <a:gs pos="0">
                <a:srgbClr val="FF0300"/>
              </a:gs>
              <a:gs pos="0">
                <a:srgbClr val="FF7A00"/>
              </a:gs>
              <a:gs pos="100000">
                <a:srgbClr val="FFF200"/>
              </a:gs>
            </a:gsLst>
            <a:path path="rect">
              <a:fillToRect l="50000" t="50000" r="50000" b="50000"/>
            </a:path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4" descr="textravel big.pn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952735" y="276456"/>
            <a:ext cx="1933439" cy="6283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857250</xdr:colOff>
      <xdr:row>0</xdr:row>
      <xdr:rowOff>76200</xdr:rowOff>
    </xdr:from>
    <xdr:to>
      <xdr:col>3</xdr:col>
      <xdr:colOff>476250</xdr:colOff>
      <xdr:row>3</xdr:row>
      <xdr:rowOff>95250</xdr:rowOff>
    </xdr:to>
    <xdr:sp>
      <xdr:nvSpPr>
        <xdr:cNvPr id="4" name="Rounded Rectangle 7">
          <a:hlinkClick r:id="rId4"/>
        </xdr:cNvPr>
        <xdr:cNvSpPr>
          <a:spLocks/>
        </xdr:cNvSpPr>
      </xdr:nvSpPr>
      <xdr:spPr>
        <a:xfrm>
          <a:off x="1514475" y="76200"/>
          <a:ext cx="1371600" cy="504825"/>
        </a:xfrm>
        <a:prstGeom prst="roundRect">
          <a:avLst/>
        </a:prstGeom>
        <a:gradFill rotWithShape="1">
          <a:gsLst>
            <a:gs pos="0">
              <a:srgbClr val="4D0808"/>
            </a:gs>
            <a:gs pos="0">
              <a:srgbClr val="FF0300"/>
            </a:gs>
            <a:gs pos="0">
              <a:srgbClr val="FF7A00"/>
            </a:gs>
            <a:gs pos="100000">
              <a:srgbClr val="FFF2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Comptroller  Travel Object
</a:t>
          </a:r>
          <a:r>
            <a:rPr lang="en-US" cap="none" sz="1000" b="1" i="0" u="none" baseline="0">
              <a:solidFill>
                <a:srgbClr val="000000"/>
              </a:solidFill>
            </a:rPr>
            <a:t>Code Listing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oleObject" Target="../embeddings/oleObject_11_0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xpenditure.Assistance@cpa.state.tx.us" TargetMode="External" /><Relationship Id="rId2" Type="http://schemas.openxmlformats.org/officeDocument/2006/relationships/hyperlink" Target="mailto:Expenditure.Assistance@cpa.state.tx.us?subject=Travel%20Voucher%20Questio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3.7109375" style="0" bestFit="1" customWidth="1"/>
    <col min="6" max="6" width="39.7109375" style="0" bestFit="1" customWidth="1"/>
  </cols>
  <sheetData>
    <row r="1" ht="12.75">
      <c r="F1" t="s">
        <v>512</v>
      </c>
    </row>
    <row r="2" ht="12.75">
      <c r="A2" t="s">
        <v>408</v>
      </c>
    </row>
    <row r="3" ht="12.75">
      <c r="A3" t="s">
        <v>402</v>
      </c>
    </row>
    <row r="4" spans="1:6" ht="12.75">
      <c r="A4" t="s">
        <v>408</v>
      </c>
      <c r="F4" t="s">
        <v>403</v>
      </c>
    </row>
    <row r="5" spans="1:6" ht="12.75">
      <c r="A5" t="s">
        <v>509</v>
      </c>
      <c r="F5" t="s">
        <v>404</v>
      </c>
    </row>
    <row r="6" spans="1:6" ht="12.75">
      <c r="A6" t="s">
        <v>403</v>
      </c>
      <c r="F6" t="s">
        <v>276</v>
      </c>
    </row>
    <row r="7" spans="1:6" ht="12.75">
      <c r="A7" t="s">
        <v>402</v>
      </c>
      <c r="F7" t="s">
        <v>409</v>
      </c>
    </row>
    <row r="8" spans="1:6" ht="12.75">
      <c r="A8" t="s">
        <v>510</v>
      </c>
      <c r="F8" t="s">
        <v>277</v>
      </c>
    </row>
    <row r="9" spans="1:6" ht="12.75">
      <c r="A9" t="s">
        <v>404</v>
      </c>
      <c r="F9" t="s">
        <v>405</v>
      </c>
    </row>
    <row r="10" spans="1:6" ht="12.75">
      <c r="A10" t="s">
        <v>511</v>
      </c>
      <c r="F10" t="s">
        <v>406</v>
      </c>
    </row>
    <row r="11" ht="12.75">
      <c r="F11" t="s">
        <v>407</v>
      </c>
    </row>
    <row r="12" ht="12.75">
      <c r="F12" t="s">
        <v>410</v>
      </c>
    </row>
    <row r="13" ht="12.75">
      <c r="F13" t="s">
        <v>275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T63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B12" sqref="B12:G62"/>
    </sheetView>
  </sheetViews>
  <sheetFormatPr defaultColWidth="11.421875" defaultRowHeight="12.75"/>
  <cols>
    <col min="1" max="1" width="9.8515625" style="268" customWidth="1"/>
    <col min="2" max="2" width="14.00390625" style="268" customWidth="1"/>
    <col min="3" max="3" width="12.28125" style="268" customWidth="1"/>
    <col min="4" max="6" width="10.140625" style="268" customWidth="1"/>
    <col min="7" max="7" width="12.00390625" style="268" customWidth="1"/>
    <col min="8" max="8" width="12.7109375" style="268" customWidth="1"/>
    <col min="9" max="9" width="3.28125" style="268" customWidth="1"/>
    <col min="10" max="11" width="6.00390625" style="273" customWidth="1"/>
    <col min="12" max="12" width="2.421875" style="273" customWidth="1"/>
    <col min="13" max="13" width="1.28515625" style="268" customWidth="1"/>
    <col min="14" max="14" width="5.7109375" style="268" customWidth="1"/>
    <col min="15" max="15" width="8.7109375" style="268" customWidth="1"/>
    <col min="16" max="16" width="12.140625" style="273" customWidth="1"/>
    <col min="17" max="16384" width="11.421875" style="268" customWidth="1"/>
  </cols>
  <sheetData>
    <row r="1" ht="12.75"/>
    <row r="2" ht="12.75"/>
    <row r="3" ht="12.75"/>
    <row r="4" ht="12.75"/>
    <row r="5" spans="1:13" ht="8.25" customHeight="1">
      <c r="A5" s="155" t="s">
        <v>351</v>
      </c>
      <c r="B5" s="267"/>
      <c r="F5" s="71"/>
      <c r="G5" s="269"/>
      <c r="H5" s="269"/>
      <c r="I5" s="270"/>
      <c r="J5" s="271"/>
      <c r="K5" s="271"/>
      <c r="L5" s="271"/>
      <c r="M5" s="272"/>
    </row>
    <row r="6" spans="1:6" ht="13.5" customHeight="1">
      <c r="A6" s="71"/>
      <c r="B6" s="274"/>
      <c r="D6" s="275" t="s">
        <v>352</v>
      </c>
      <c r="E6" s="276"/>
      <c r="F6" s="276"/>
    </row>
    <row r="7" spans="1:13" ht="11.25" customHeight="1">
      <c r="A7" s="277"/>
      <c r="B7" s="277"/>
      <c r="C7" s="277"/>
      <c r="D7" s="277"/>
      <c r="E7" s="277"/>
      <c r="F7" s="277"/>
      <c r="G7" s="277"/>
      <c r="H7" s="277"/>
      <c r="I7" s="278"/>
      <c r="J7" s="279"/>
      <c r="K7" s="279"/>
      <c r="L7" s="279"/>
      <c r="M7" s="277"/>
    </row>
    <row r="8" spans="1:20" ht="12.75">
      <c r="A8" s="280"/>
      <c r="B8" s="505" t="s">
        <v>374</v>
      </c>
      <c r="C8" s="506"/>
      <c r="D8" s="506"/>
      <c r="E8" s="506"/>
      <c r="F8" s="506"/>
      <c r="G8" s="506"/>
      <c r="H8" s="506"/>
      <c r="I8" s="507"/>
      <c r="J8" s="281" t="s">
        <v>353</v>
      </c>
      <c r="K8" s="282"/>
      <c r="L8" s="282"/>
      <c r="M8" s="126"/>
      <c r="N8" s="234" t="s">
        <v>361</v>
      </c>
      <c r="O8" s="283"/>
      <c r="P8" s="284"/>
      <c r="Q8" s="285"/>
      <c r="R8" s="71"/>
      <c r="S8" s="71"/>
      <c r="T8" s="71"/>
    </row>
    <row r="9" spans="1:16" ht="12.75">
      <c r="A9" s="286" t="s">
        <v>354</v>
      </c>
      <c r="B9" s="502" t="s">
        <v>347</v>
      </c>
      <c r="C9" s="503"/>
      <c r="D9" s="503"/>
      <c r="E9" s="503"/>
      <c r="F9" s="503"/>
      <c r="G9" s="503"/>
      <c r="H9" s="503"/>
      <c r="I9" s="504"/>
      <c r="J9" s="287" t="s">
        <v>355</v>
      </c>
      <c r="K9" s="287"/>
      <c r="L9" s="287"/>
      <c r="M9" s="288"/>
      <c r="N9" s="243" t="s">
        <v>363</v>
      </c>
      <c r="O9" s="289"/>
      <c r="P9" s="290"/>
    </row>
    <row r="10" spans="1:20" ht="12.75" customHeight="1">
      <c r="A10" s="117"/>
      <c r="B10" s="539"/>
      <c r="C10" s="498"/>
      <c r="D10" s="498"/>
      <c r="E10" s="498"/>
      <c r="F10" s="498"/>
      <c r="G10" s="498"/>
      <c r="H10" s="498"/>
      <c r="I10" s="499"/>
      <c r="J10" s="550"/>
      <c r="K10" s="551"/>
      <c r="L10" s="551"/>
      <c r="M10" s="552"/>
      <c r="N10" s="248" t="s">
        <v>364</v>
      </c>
      <c r="O10" s="291"/>
      <c r="P10" s="292"/>
      <c r="Q10" s="293"/>
      <c r="R10" s="293"/>
      <c r="S10" s="293"/>
      <c r="T10" s="293"/>
    </row>
    <row r="11" spans="1:20" ht="12.75" customHeight="1">
      <c r="A11" s="118"/>
      <c r="B11" s="540"/>
      <c r="C11" s="520"/>
      <c r="D11" s="520"/>
      <c r="E11" s="520"/>
      <c r="F11" s="520"/>
      <c r="G11" s="520"/>
      <c r="H11" s="520"/>
      <c r="I11" s="510"/>
      <c r="J11" s="553"/>
      <c r="K11" s="554"/>
      <c r="L11" s="554"/>
      <c r="M11" s="555"/>
      <c r="N11" s="253" t="s">
        <v>359</v>
      </c>
      <c r="O11" s="253" t="s">
        <v>357</v>
      </c>
      <c r="P11" s="254" t="s">
        <v>358</v>
      </c>
      <c r="Q11" s="293"/>
      <c r="R11" s="293"/>
      <c r="S11" s="293"/>
      <c r="T11" s="293"/>
    </row>
    <row r="12" spans="1:20" ht="12.75" customHeight="1">
      <c r="A12" s="345"/>
      <c r="B12" s="544"/>
      <c r="C12" s="545"/>
      <c r="D12" s="545"/>
      <c r="E12" s="545"/>
      <c r="F12" s="545"/>
      <c r="G12" s="545"/>
      <c r="H12" s="349"/>
      <c r="I12" s="255"/>
      <c r="J12" s="541"/>
      <c r="K12" s="542"/>
      <c r="L12" s="542"/>
      <c r="M12" s="543"/>
      <c r="N12" s="115"/>
      <c r="O12" s="128">
        <f aca="true" t="shared" si="0" ref="O12:O62">IF(N12&lt;&gt;"I","",J12)</f>
      </c>
      <c r="P12" s="120">
        <f aca="true" t="shared" si="1" ref="P12:P62">IF(N12&lt;&gt;"O","",J12)</f>
      </c>
      <c r="Q12" s="293"/>
      <c r="R12" s="293"/>
      <c r="S12" s="293"/>
      <c r="T12" s="293"/>
    </row>
    <row r="13" spans="1:20" ht="12.75" customHeight="1">
      <c r="A13" s="346"/>
      <c r="B13" s="546"/>
      <c r="C13" s="547"/>
      <c r="D13" s="547"/>
      <c r="E13" s="547"/>
      <c r="F13" s="547"/>
      <c r="G13" s="547"/>
      <c r="H13" s="350"/>
      <c r="I13" s="125"/>
      <c r="J13" s="541"/>
      <c r="K13" s="542"/>
      <c r="L13" s="542"/>
      <c r="M13" s="543"/>
      <c r="N13" s="96"/>
      <c r="O13" s="128">
        <f t="shared" si="0"/>
      </c>
      <c r="P13" s="120">
        <f t="shared" si="1"/>
      </c>
      <c r="Q13" s="293"/>
      <c r="R13" s="293"/>
      <c r="S13" s="293"/>
      <c r="T13" s="293"/>
    </row>
    <row r="14" spans="1:20" ht="12.75" customHeight="1">
      <c r="A14" s="346"/>
      <c r="B14" s="546"/>
      <c r="C14" s="547"/>
      <c r="D14" s="547"/>
      <c r="E14" s="547"/>
      <c r="F14" s="547"/>
      <c r="G14" s="547"/>
      <c r="H14" s="350"/>
      <c r="I14" s="125"/>
      <c r="J14" s="541"/>
      <c r="K14" s="542"/>
      <c r="L14" s="542"/>
      <c r="M14" s="543"/>
      <c r="N14" s="96"/>
      <c r="O14" s="128">
        <f t="shared" si="0"/>
      </c>
      <c r="P14" s="120">
        <f t="shared" si="1"/>
      </c>
      <c r="Q14" s="293"/>
      <c r="R14" s="293"/>
      <c r="S14" s="293"/>
      <c r="T14" s="293"/>
    </row>
    <row r="15" spans="1:20" ht="12.75" customHeight="1">
      <c r="A15" s="346"/>
      <c r="B15" s="546"/>
      <c r="C15" s="547"/>
      <c r="D15" s="547"/>
      <c r="E15" s="547"/>
      <c r="F15" s="547"/>
      <c r="G15" s="547"/>
      <c r="H15" s="350"/>
      <c r="I15" s="125"/>
      <c r="J15" s="541"/>
      <c r="K15" s="542"/>
      <c r="L15" s="542"/>
      <c r="M15" s="543"/>
      <c r="N15" s="96"/>
      <c r="O15" s="128">
        <f t="shared" si="0"/>
      </c>
      <c r="P15" s="120">
        <f t="shared" si="1"/>
      </c>
      <c r="Q15" s="293"/>
      <c r="R15" s="293"/>
      <c r="S15" s="293"/>
      <c r="T15" s="293"/>
    </row>
    <row r="16" spans="1:20" ht="12.75" customHeight="1">
      <c r="A16" s="346"/>
      <c r="B16" s="546"/>
      <c r="C16" s="547"/>
      <c r="D16" s="547"/>
      <c r="E16" s="547"/>
      <c r="F16" s="547"/>
      <c r="G16" s="547"/>
      <c r="H16" s="350"/>
      <c r="I16" s="125"/>
      <c r="J16" s="541"/>
      <c r="K16" s="542"/>
      <c r="L16" s="542"/>
      <c r="M16" s="543"/>
      <c r="N16" s="96"/>
      <c r="O16" s="128">
        <f t="shared" si="0"/>
      </c>
      <c r="P16" s="120">
        <f t="shared" si="1"/>
      </c>
      <c r="Q16" s="293"/>
      <c r="R16" s="293"/>
      <c r="S16" s="293"/>
      <c r="T16" s="293"/>
    </row>
    <row r="17" spans="1:20" ht="12.75" customHeight="1">
      <c r="A17" s="346"/>
      <c r="B17" s="546"/>
      <c r="C17" s="547"/>
      <c r="D17" s="547"/>
      <c r="E17" s="547"/>
      <c r="F17" s="547"/>
      <c r="G17" s="547"/>
      <c r="H17" s="350"/>
      <c r="I17" s="125"/>
      <c r="J17" s="541"/>
      <c r="K17" s="542"/>
      <c r="L17" s="542"/>
      <c r="M17" s="543"/>
      <c r="N17" s="96"/>
      <c r="O17" s="128">
        <f t="shared" si="0"/>
      </c>
      <c r="P17" s="120">
        <f t="shared" si="1"/>
      </c>
      <c r="Q17" s="293"/>
      <c r="R17" s="293"/>
      <c r="S17" s="293"/>
      <c r="T17" s="293"/>
    </row>
    <row r="18" spans="1:20" ht="12.75" customHeight="1">
      <c r="A18" s="346"/>
      <c r="B18" s="546"/>
      <c r="C18" s="547"/>
      <c r="D18" s="547"/>
      <c r="E18" s="547"/>
      <c r="F18" s="547"/>
      <c r="G18" s="547"/>
      <c r="H18" s="350"/>
      <c r="I18" s="125"/>
      <c r="J18" s="541"/>
      <c r="K18" s="542"/>
      <c r="L18" s="542"/>
      <c r="M18" s="543"/>
      <c r="N18" s="96"/>
      <c r="O18" s="128">
        <f t="shared" si="0"/>
      </c>
      <c r="P18" s="120">
        <f t="shared" si="1"/>
      </c>
      <c r="Q18" s="293"/>
      <c r="R18" s="293"/>
      <c r="S18" s="293"/>
      <c r="T18" s="293"/>
    </row>
    <row r="19" spans="1:20" ht="12.75" customHeight="1">
      <c r="A19" s="346"/>
      <c r="B19" s="546"/>
      <c r="C19" s="547"/>
      <c r="D19" s="547"/>
      <c r="E19" s="547"/>
      <c r="F19" s="547"/>
      <c r="G19" s="547"/>
      <c r="H19" s="350"/>
      <c r="I19" s="125"/>
      <c r="J19" s="541"/>
      <c r="K19" s="542"/>
      <c r="L19" s="542"/>
      <c r="M19" s="543"/>
      <c r="N19" s="96"/>
      <c r="O19" s="128">
        <f t="shared" si="0"/>
      </c>
      <c r="P19" s="120">
        <f t="shared" si="1"/>
      </c>
      <c r="Q19" s="293"/>
      <c r="R19" s="293"/>
      <c r="S19" s="293"/>
      <c r="T19" s="293"/>
    </row>
    <row r="20" spans="1:20" ht="12.75" customHeight="1">
      <c r="A20" s="346"/>
      <c r="B20" s="546"/>
      <c r="C20" s="547"/>
      <c r="D20" s="547"/>
      <c r="E20" s="547"/>
      <c r="F20" s="547"/>
      <c r="G20" s="547"/>
      <c r="H20" s="350"/>
      <c r="I20" s="125"/>
      <c r="J20" s="541"/>
      <c r="K20" s="542"/>
      <c r="L20" s="542"/>
      <c r="M20" s="543"/>
      <c r="N20" s="96"/>
      <c r="O20" s="128">
        <f t="shared" si="0"/>
      </c>
      <c r="P20" s="120">
        <f t="shared" si="1"/>
      </c>
      <c r="Q20" s="293"/>
      <c r="R20" s="293"/>
      <c r="S20" s="293"/>
      <c r="T20" s="293"/>
    </row>
    <row r="21" spans="1:20" ht="12.75" customHeight="1">
      <c r="A21" s="346"/>
      <c r="B21" s="546"/>
      <c r="C21" s="547"/>
      <c r="D21" s="547"/>
      <c r="E21" s="547"/>
      <c r="F21" s="547"/>
      <c r="G21" s="547"/>
      <c r="H21" s="350"/>
      <c r="I21" s="125"/>
      <c r="J21" s="541"/>
      <c r="K21" s="542"/>
      <c r="L21" s="542"/>
      <c r="M21" s="543"/>
      <c r="N21" s="96"/>
      <c r="O21" s="128">
        <f t="shared" si="0"/>
      </c>
      <c r="P21" s="120">
        <f t="shared" si="1"/>
      </c>
      <c r="Q21" s="293"/>
      <c r="R21" s="293"/>
      <c r="S21" s="293"/>
      <c r="T21" s="293"/>
    </row>
    <row r="22" spans="1:20" ht="12.75" customHeight="1">
      <c r="A22" s="346"/>
      <c r="B22" s="546"/>
      <c r="C22" s="547"/>
      <c r="D22" s="547"/>
      <c r="E22" s="547"/>
      <c r="F22" s="547"/>
      <c r="G22" s="547"/>
      <c r="H22" s="350"/>
      <c r="I22" s="125"/>
      <c r="J22" s="541"/>
      <c r="K22" s="542"/>
      <c r="L22" s="542"/>
      <c r="M22" s="543"/>
      <c r="N22" s="96"/>
      <c r="O22" s="128">
        <f t="shared" si="0"/>
      </c>
      <c r="P22" s="120">
        <f t="shared" si="1"/>
      </c>
      <c r="Q22" s="293"/>
      <c r="R22" s="293"/>
      <c r="S22" s="293"/>
      <c r="T22" s="293"/>
    </row>
    <row r="23" spans="1:20" ht="12.75" customHeight="1">
      <c r="A23" s="346"/>
      <c r="B23" s="546"/>
      <c r="C23" s="547"/>
      <c r="D23" s="547"/>
      <c r="E23" s="547"/>
      <c r="F23" s="547"/>
      <c r="G23" s="547"/>
      <c r="H23" s="350"/>
      <c r="I23" s="125"/>
      <c r="J23" s="541"/>
      <c r="K23" s="542"/>
      <c r="L23" s="542"/>
      <c r="M23" s="543"/>
      <c r="N23" s="96"/>
      <c r="O23" s="128">
        <f t="shared" si="0"/>
      </c>
      <c r="P23" s="120">
        <f t="shared" si="1"/>
      </c>
      <c r="Q23" s="293"/>
      <c r="R23" s="293"/>
      <c r="S23" s="293"/>
      <c r="T23" s="293"/>
    </row>
    <row r="24" spans="1:20" ht="12.75" customHeight="1">
      <c r="A24" s="346"/>
      <c r="B24" s="546"/>
      <c r="C24" s="547"/>
      <c r="D24" s="547"/>
      <c r="E24" s="547"/>
      <c r="F24" s="547"/>
      <c r="G24" s="547"/>
      <c r="H24" s="350"/>
      <c r="I24" s="125"/>
      <c r="J24" s="541"/>
      <c r="K24" s="542"/>
      <c r="L24" s="542"/>
      <c r="M24" s="543"/>
      <c r="N24" s="96"/>
      <c r="O24" s="128">
        <f t="shared" si="0"/>
      </c>
      <c r="P24" s="120">
        <f t="shared" si="1"/>
      </c>
      <c r="Q24" s="293"/>
      <c r="R24" s="293"/>
      <c r="S24" s="293"/>
      <c r="T24" s="293"/>
    </row>
    <row r="25" spans="1:16" ht="12.75" customHeight="1">
      <c r="A25" s="346"/>
      <c r="B25" s="546"/>
      <c r="C25" s="547"/>
      <c r="D25" s="547"/>
      <c r="E25" s="547"/>
      <c r="F25" s="547"/>
      <c r="G25" s="547"/>
      <c r="H25" s="350"/>
      <c r="I25" s="125"/>
      <c r="J25" s="541"/>
      <c r="K25" s="542"/>
      <c r="L25" s="542"/>
      <c r="M25" s="543"/>
      <c r="N25" s="96"/>
      <c r="O25" s="128">
        <f t="shared" si="0"/>
      </c>
      <c r="P25" s="120">
        <f t="shared" si="1"/>
      </c>
    </row>
    <row r="26" spans="1:16" ht="12.75" customHeight="1">
      <c r="A26" s="346"/>
      <c r="B26" s="546"/>
      <c r="C26" s="547"/>
      <c r="D26" s="547"/>
      <c r="E26" s="547"/>
      <c r="F26" s="547"/>
      <c r="G26" s="547"/>
      <c r="H26" s="350"/>
      <c r="I26" s="125"/>
      <c r="J26" s="541"/>
      <c r="K26" s="542"/>
      <c r="L26" s="542"/>
      <c r="M26" s="543"/>
      <c r="N26" s="96"/>
      <c r="O26" s="128">
        <f t="shared" si="0"/>
      </c>
      <c r="P26" s="120">
        <f t="shared" si="1"/>
      </c>
    </row>
    <row r="27" spans="1:16" ht="12.75" customHeight="1">
      <c r="A27" s="346"/>
      <c r="B27" s="546"/>
      <c r="C27" s="547"/>
      <c r="D27" s="547"/>
      <c r="E27" s="547"/>
      <c r="F27" s="547"/>
      <c r="G27" s="547"/>
      <c r="H27" s="350"/>
      <c r="I27" s="125"/>
      <c r="J27" s="541"/>
      <c r="K27" s="542"/>
      <c r="L27" s="542"/>
      <c r="M27" s="543"/>
      <c r="N27" s="96"/>
      <c r="O27" s="128">
        <f t="shared" si="0"/>
      </c>
      <c r="P27" s="120">
        <f t="shared" si="1"/>
      </c>
    </row>
    <row r="28" spans="1:16" ht="12.75" customHeight="1">
      <c r="A28" s="346"/>
      <c r="B28" s="546"/>
      <c r="C28" s="547"/>
      <c r="D28" s="547"/>
      <c r="E28" s="547"/>
      <c r="F28" s="547"/>
      <c r="G28" s="547"/>
      <c r="H28" s="350"/>
      <c r="I28" s="125"/>
      <c r="J28" s="541"/>
      <c r="K28" s="542"/>
      <c r="L28" s="542"/>
      <c r="M28" s="543"/>
      <c r="N28" s="96"/>
      <c r="O28" s="128">
        <f t="shared" si="0"/>
      </c>
      <c r="P28" s="120">
        <f t="shared" si="1"/>
      </c>
    </row>
    <row r="29" spans="1:16" ht="12.75" customHeight="1">
      <c r="A29" s="346"/>
      <c r="B29" s="546"/>
      <c r="C29" s="547"/>
      <c r="D29" s="547"/>
      <c r="E29" s="547"/>
      <c r="F29" s="547"/>
      <c r="G29" s="547"/>
      <c r="H29" s="350"/>
      <c r="I29" s="125"/>
      <c r="J29" s="541"/>
      <c r="K29" s="542"/>
      <c r="L29" s="542"/>
      <c r="M29" s="543"/>
      <c r="N29" s="96"/>
      <c r="O29" s="128">
        <f t="shared" si="0"/>
      </c>
      <c r="P29" s="120">
        <f t="shared" si="1"/>
      </c>
    </row>
    <row r="30" spans="1:16" ht="12.75" customHeight="1">
      <c r="A30" s="346"/>
      <c r="B30" s="546"/>
      <c r="C30" s="547"/>
      <c r="D30" s="547"/>
      <c r="E30" s="547"/>
      <c r="F30" s="547"/>
      <c r="G30" s="547"/>
      <c r="H30" s="350"/>
      <c r="I30" s="125"/>
      <c r="J30" s="541"/>
      <c r="K30" s="542"/>
      <c r="L30" s="542"/>
      <c r="M30" s="543"/>
      <c r="N30" s="96"/>
      <c r="O30" s="128">
        <f t="shared" si="0"/>
      </c>
      <c r="P30" s="120">
        <f t="shared" si="1"/>
      </c>
    </row>
    <row r="31" spans="1:16" ht="12.75" customHeight="1">
      <c r="A31" s="346"/>
      <c r="B31" s="546"/>
      <c r="C31" s="547"/>
      <c r="D31" s="547"/>
      <c r="E31" s="547"/>
      <c r="F31" s="547"/>
      <c r="G31" s="547"/>
      <c r="H31" s="350"/>
      <c r="I31" s="125"/>
      <c r="J31" s="541"/>
      <c r="K31" s="542"/>
      <c r="L31" s="542"/>
      <c r="M31" s="543"/>
      <c r="N31" s="96"/>
      <c r="O31" s="128">
        <f t="shared" si="0"/>
      </c>
      <c r="P31" s="120">
        <f t="shared" si="1"/>
      </c>
    </row>
    <row r="32" spans="1:16" ht="12.75" customHeight="1">
      <c r="A32" s="346"/>
      <c r="B32" s="546"/>
      <c r="C32" s="547"/>
      <c r="D32" s="547"/>
      <c r="E32" s="547"/>
      <c r="F32" s="547"/>
      <c r="G32" s="547"/>
      <c r="H32" s="350"/>
      <c r="I32" s="125"/>
      <c r="J32" s="541"/>
      <c r="K32" s="542"/>
      <c r="L32" s="542"/>
      <c r="M32" s="543"/>
      <c r="N32" s="96"/>
      <c r="O32" s="128">
        <f t="shared" si="0"/>
      </c>
      <c r="P32" s="120">
        <f t="shared" si="1"/>
      </c>
    </row>
    <row r="33" spans="1:16" ht="12.75" customHeight="1">
      <c r="A33" s="346"/>
      <c r="B33" s="546"/>
      <c r="C33" s="547"/>
      <c r="D33" s="547"/>
      <c r="E33" s="547"/>
      <c r="F33" s="547"/>
      <c r="G33" s="547"/>
      <c r="H33" s="350"/>
      <c r="I33" s="125"/>
      <c r="J33" s="541"/>
      <c r="K33" s="542"/>
      <c r="L33" s="542"/>
      <c r="M33" s="543"/>
      <c r="N33" s="96"/>
      <c r="O33" s="128">
        <f t="shared" si="0"/>
      </c>
      <c r="P33" s="120">
        <f t="shared" si="1"/>
      </c>
    </row>
    <row r="34" spans="1:16" ht="12.75" customHeight="1">
      <c r="A34" s="346"/>
      <c r="B34" s="546"/>
      <c r="C34" s="547"/>
      <c r="D34" s="547"/>
      <c r="E34" s="547"/>
      <c r="F34" s="547"/>
      <c r="G34" s="547"/>
      <c r="H34" s="350"/>
      <c r="I34" s="125"/>
      <c r="J34" s="541"/>
      <c r="K34" s="542"/>
      <c r="L34" s="542"/>
      <c r="M34" s="543"/>
      <c r="N34" s="96"/>
      <c r="O34" s="128">
        <f t="shared" si="0"/>
      </c>
      <c r="P34" s="120">
        <f t="shared" si="1"/>
      </c>
    </row>
    <row r="35" spans="1:16" ht="12.75" customHeight="1">
      <c r="A35" s="346"/>
      <c r="B35" s="546"/>
      <c r="C35" s="547"/>
      <c r="D35" s="547"/>
      <c r="E35" s="547"/>
      <c r="F35" s="547"/>
      <c r="G35" s="547"/>
      <c r="H35" s="350"/>
      <c r="I35" s="125"/>
      <c r="J35" s="541"/>
      <c r="K35" s="542"/>
      <c r="L35" s="542"/>
      <c r="M35" s="543"/>
      <c r="N35" s="96"/>
      <c r="O35" s="128">
        <f t="shared" si="0"/>
      </c>
      <c r="P35" s="120">
        <f t="shared" si="1"/>
      </c>
    </row>
    <row r="36" spans="1:16" ht="12.75" customHeight="1">
      <c r="A36" s="346"/>
      <c r="B36" s="546"/>
      <c r="C36" s="547"/>
      <c r="D36" s="547"/>
      <c r="E36" s="547"/>
      <c r="F36" s="547"/>
      <c r="G36" s="547"/>
      <c r="H36" s="350"/>
      <c r="I36" s="125"/>
      <c r="J36" s="541"/>
      <c r="K36" s="542"/>
      <c r="L36" s="542"/>
      <c r="M36" s="543"/>
      <c r="N36" s="96"/>
      <c r="O36" s="128">
        <f t="shared" si="0"/>
      </c>
      <c r="P36" s="120">
        <f t="shared" si="1"/>
      </c>
    </row>
    <row r="37" spans="1:16" ht="12.75" customHeight="1">
      <c r="A37" s="346"/>
      <c r="B37" s="546"/>
      <c r="C37" s="547"/>
      <c r="D37" s="547"/>
      <c r="E37" s="547"/>
      <c r="F37" s="547"/>
      <c r="G37" s="547"/>
      <c r="H37" s="350"/>
      <c r="I37" s="125"/>
      <c r="J37" s="541"/>
      <c r="K37" s="542"/>
      <c r="L37" s="542"/>
      <c r="M37" s="543"/>
      <c r="N37" s="96"/>
      <c r="O37" s="128">
        <f t="shared" si="0"/>
      </c>
      <c r="P37" s="120">
        <f t="shared" si="1"/>
      </c>
    </row>
    <row r="38" spans="1:16" ht="12.75" customHeight="1">
      <c r="A38" s="346"/>
      <c r="B38" s="546"/>
      <c r="C38" s="547"/>
      <c r="D38" s="547"/>
      <c r="E38" s="547"/>
      <c r="F38" s="547"/>
      <c r="G38" s="547"/>
      <c r="H38" s="350"/>
      <c r="I38" s="125"/>
      <c r="J38" s="541"/>
      <c r="K38" s="542"/>
      <c r="L38" s="542"/>
      <c r="M38" s="543"/>
      <c r="N38" s="96"/>
      <c r="O38" s="128">
        <f t="shared" si="0"/>
      </c>
      <c r="P38" s="120">
        <f t="shared" si="1"/>
      </c>
    </row>
    <row r="39" spans="1:16" ht="12.75" customHeight="1">
      <c r="A39" s="346"/>
      <c r="B39" s="546"/>
      <c r="C39" s="547"/>
      <c r="D39" s="547"/>
      <c r="E39" s="547"/>
      <c r="F39" s="547"/>
      <c r="G39" s="547"/>
      <c r="H39" s="350"/>
      <c r="I39" s="125"/>
      <c r="J39" s="541"/>
      <c r="K39" s="542"/>
      <c r="L39" s="542"/>
      <c r="M39" s="543"/>
      <c r="N39" s="96"/>
      <c r="O39" s="128">
        <f t="shared" si="0"/>
      </c>
      <c r="P39" s="120">
        <f t="shared" si="1"/>
      </c>
    </row>
    <row r="40" spans="1:16" ht="12.75" customHeight="1">
      <c r="A40" s="346"/>
      <c r="B40" s="546"/>
      <c r="C40" s="547"/>
      <c r="D40" s="547"/>
      <c r="E40" s="547"/>
      <c r="F40" s="547"/>
      <c r="G40" s="547"/>
      <c r="H40" s="350"/>
      <c r="I40" s="125"/>
      <c r="J40" s="541"/>
      <c r="K40" s="542"/>
      <c r="L40" s="542"/>
      <c r="M40" s="543"/>
      <c r="N40" s="96"/>
      <c r="O40" s="128">
        <f t="shared" si="0"/>
      </c>
      <c r="P40" s="120">
        <f t="shared" si="1"/>
      </c>
    </row>
    <row r="41" spans="1:16" ht="12.75" customHeight="1">
      <c r="A41" s="346"/>
      <c r="B41" s="546"/>
      <c r="C41" s="547"/>
      <c r="D41" s="547"/>
      <c r="E41" s="547"/>
      <c r="F41" s="547"/>
      <c r="G41" s="547"/>
      <c r="H41" s="350"/>
      <c r="I41" s="125"/>
      <c r="J41" s="541"/>
      <c r="K41" s="542"/>
      <c r="L41" s="542"/>
      <c r="M41" s="543"/>
      <c r="N41" s="96"/>
      <c r="O41" s="128">
        <f t="shared" si="0"/>
      </c>
      <c r="P41" s="120">
        <f t="shared" si="1"/>
      </c>
    </row>
    <row r="42" spans="1:16" ht="12.75" customHeight="1">
      <c r="A42" s="346"/>
      <c r="B42" s="546"/>
      <c r="C42" s="547"/>
      <c r="D42" s="547"/>
      <c r="E42" s="547"/>
      <c r="F42" s="547"/>
      <c r="G42" s="547"/>
      <c r="H42" s="350"/>
      <c r="I42" s="125"/>
      <c r="J42" s="541"/>
      <c r="K42" s="542"/>
      <c r="L42" s="542"/>
      <c r="M42" s="543"/>
      <c r="N42" s="96"/>
      <c r="O42" s="128">
        <f t="shared" si="0"/>
      </c>
      <c r="P42" s="120">
        <f t="shared" si="1"/>
      </c>
    </row>
    <row r="43" spans="1:16" ht="12.75" customHeight="1">
      <c r="A43" s="346"/>
      <c r="B43" s="546"/>
      <c r="C43" s="547"/>
      <c r="D43" s="547"/>
      <c r="E43" s="547"/>
      <c r="F43" s="547"/>
      <c r="G43" s="547"/>
      <c r="H43" s="350"/>
      <c r="I43" s="125"/>
      <c r="J43" s="541"/>
      <c r="K43" s="542"/>
      <c r="L43" s="542"/>
      <c r="M43" s="543"/>
      <c r="N43" s="96"/>
      <c r="O43" s="128">
        <f t="shared" si="0"/>
      </c>
      <c r="P43" s="120">
        <f t="shared" si="1"/>
      </c>
    </row>
    <row r="44" spans="1:16" ht="12.75" customHeight="1">
      <c r="A44" s="346"/>
      <c r="B44" s="546"/>
      <c r="C44" s="547"/>
      <c r="D44" s="547"/>
      <c r="E44" s="547"/>
      <c r="F44" s="547"/>
      <c r="G44" s="547"/>
      <c r="H44" s="350"/>
      <c r="I44" s="125"/>
      <c r="J44" s="541"/>
      <c r="K44" s="542"/>
      <c r="L44" s="542"/>
      <c r="M44" s="543"/>
      <c r="N44" s="96"/>
      <c r="O44" s="128">
        <f t="shared" si="0"/>
      </c>
      <c r="P44" s="120">
        <f t="shared" si="1"/>
      </c>
    </row>
    <row r="45" spans="1:16" ht="12.75" customHeight="1">
      <c r="A45" s="346"/>
      <c r="B45" s="546"/>
      <c r="C45" s="547"/>
      <c r="D45" s="547"/>
      <c r="E45" s="547"/>
      <c r="F45" s="547"/>
      <c r="G45" s="547"/>
      <c r="H45" s="350"/>
      <c r="I45" s="125"/>
      <c r="J45" s="541"/>
      <c r="K45" s="542"/>
      <c r="L45" s="542"/>
      <c r="M45" s="543"/>
      <c r="N45" s="96"/>
      <c r="O45" s="128">
        <f t="shared" si="0"/>
      </c>
      <c r="P45" s="120">
        <f t="shared" si="1"/>
      </c>
    </row>
    <row r="46" spans="1:16" ht="12.75" customHeight="1">
      <c r="A46" s="346"/>
      <c r="B46" s="546"/>
      <c r="C46" s="547"/>
      <c r="D46" s="547"/>
      <c r="E46" s="547"/>
      <c r="F46" s="547"/>
      <c r="G46" s="547"/>
      <c r="H46" s="350"/>
      <c r="I46" s="125"/>
      <c r="J46" s="541"/>
      <c r="K46" s="542"/>
      <c r="L46" s="542"/>
      <c r="M46" s="543"/>
      <c r="N46" s="96"/>
      <c r="O46" s="128">
        <f t="shared" si="0"/>
      </c>
      <c r="P46" s="120">
        <f t="shared" si="1"/>
      </c>
    </row>
    <row r="47" spans="1:16" ht="12.75" customHeight="1">
      <c r="A47" s="346"/>
      <c r="B47" s="546"/>
      <c r="C47" s="547"/>
      <c r="D47" s="547"/>
      <c r="E47" s="547"/>
      <c r="F47" s="547"/>
      <c r="G47" s="547"/>
      <c r="H47" s="350"/>
      <c r="I47" s="125"/>
      <c r="J47" s="541"/>
      <c r="K47" s="542"/>
      <c r="L47" s="542"/>
      <c r="M47" s="543"/>
      <c r="N47" s="96"/>
      <c r="O47" s="128">
        <f t="shared" si="0"/>
      </c>
      <c r="P47" s="120">
        <f t="shared" si="1"/>
      </c>
    </row>
    <row r="48" spans="1:16" ht="12.75" customHeight="1">
      <c r="A48" s="346"/>
      <c r="B48" s="546"/>
      <c r="C48" s="547"/>
      <c r="D48" s="547"/>
      <c r="E48" s="547"/>
      <c r="F48" s="547"/>
      <c r="G48" s="547"/>
      <c r="H48" s="350"/>
      <c r="I48" s="125"/>
      <c r="J48" s="541"/>
      <c r="K48" s="542"/>
      <c r="L48" s="542"/>
      <c r="M48" s="543"/>
      <c r="N48" s="96"/>
      <c r="O48" s="128">
        <f t="shared" si="0"/>
      </c>
      <c r="P48" s="120">
        <f t="shared" si="1"/>
      </c>
    </row>
    <row r="49" spans="1:16" ht="12.75" customHeight="1">
      <c r="A49" s="346"/>
      <c r="B49" s="546"/>
      <c r="C49" s="547"/>
      <c r="D49" s="547"/>
      <c r="E49" s="547"/>
      <c r="F49" s="547"/>
      <c r="G49" s="547"/>
      <c r="H49" s="350"/>
      <c r="I49" s="125"/>
      <c r="J49" s="541"/>
      <c r="K49" s="542"/>
      <c r="L49" s="542"/>
      <c r="M49" s="543"/>
      <c r="N49" s="96"/>
      <c r="O49" s="128">
        <f t="shared" si="0"/>
      </c>
      <c r="P49" s="120">
        <f t="shared" si="1"/>
      </c>
    </row>
    <row r="50" spans="1:16" ht="12.75" customHeight="1">
      <c r="A50" s="346"/>
      <c r="B50" s="546"/>
      <c r="C50" s="547"/>
      <c r="D50" s="547"/>
      <c r="E50" s="547"/>
      <c r="F50" s="547"/>
      <c r="G50" s="547"/>
      <c r="H50" s="350"/>
      <c r="I50" s="125"/>
      <c r="J50" s="541"/>
      <c r="K50" s="542"/>
      <c r="L50" s="542"/>
      <c r="M50" s="543"/>
      <c r="N50" s="96"/>
      <c r="O50" s="128">
        <f t="shared" si="0"/>
      </c>
      <c r="P50" s="120">
        <f t="shared" si="1"/>
      </c>
    </row>
    <row r="51" spans="1:16" ht="12.75" customHeight="1">
      <c r="A51" s="346"/>
      <c r="B51" s="546"/>
      <c r="C51" s="547"/>
      <c r="D51" s="547"/>
      <c r="E51" s="547"/>
      <c r="F51" s="547"/>
      <c r="G51" s="547"/>
      <c r="H51" s="350"/>
      <c r="I51" s="125"/>
      <c r="J51" s="541"/>
      <c r="K51" s="542"/>
      <c r="L51" s="542"/>
      <c r="M51" s="543"/>
      <c r="N51" s="96"/>
      <c r="O51" s="128">
        <f t="shared" si="0"/>
      </c>
      <c r="P51" s="120">
        <f t="shared" si="1"/>
      </c>
    </row>
    <row r="52" spans="1:16" ht="12.75" customHeight="1">
      <c r="A52" s="346"/>
      <c r="B52" s="546"/>
      <c r="C52" s="547"/>
      <c r="D52" s="547"/>
      <c r="E52" s="547"/>
      <c r="F52" s="547"/>
      <c r="G52" s="547"/>
      <c r="H52" s="350"/>
      <c r="I52" s="125"/>
      <c r="J52" s="541"/>
      <c r="K52" s="542"/>
      <c r="L52" s="542"/>
      <c r="M52" s="543"/>
      <c r="N52" s="96"/>
      <c r="O52" s="128">
        <f t="shared" si="0"/>
      </c>
      <c r="P52" s="120">
        <f t="shared" si="1"/>
      </c>
    </row>
    <row r="53" spans="1:16" ht="12.75" customHeight="1">
      <c r="A53" s="346"/>
      <c r="B53" s="546"/>
      <c r="C53" s="547"/>
      <c r="D53" s="547"/>
      <c r="E53" s="547"/>
      <c r="F53" s="547"/>
      <c r="G53" s="547"/>
      <c r="H53" s="350"/>
      <c r="I53" s="125"/>
      <c r="J53" s="541"/>
      <c r="K53" s="542"/>
      <c r="L53" s="542"/>
      <c r="M53" s="543"/>
      <c r="N53" s="96"/>
      <c r="O53" s="128">
        <f t="shared" si="0"/>
      </c>
      <c r="P53" s="120">
        <f t="shared" si="1"/>
      </c>
    </row>
    <row r="54" spans="1:16" ht="12.75" customHeight="1">
      <c r="A54" s="346"/>
      <c r="B54" s="546"/>
      <c r="C54" s="547"/>
      <c r="D54" s="547"/>
      <c r="E54" s="547"/>
      <c r="F54" s="547"/>
      <c r="G54" s="547"/>
      <c r="H54" s="350"/>
      <c r="I54" s="125"/>
      <c r="J54" s="541"/>
      <c r="K54" s="542"/>
      <c r="L54" s="542"/>
      <c r="M54" s="543"/>
      <c r="N54" s="96"/>
      <c r="O54" s="128">
        <f t="shared" si="0"/>
      </c>
      <c r="P54" s="120">
        <f t="shared" si="1"/>
      </c>
    </row>
    <row r="55" spans="1:16" ht="12.75" customHeight="1">
      <c r="A55" s="346"/>
      <c r="B55" s="546"/>
      <c r="C55" s="547"/>
      <c r="D55" s="547"/>
      <c r="E55" s="547"/>
      <c r="F55" s="547"/>
      <c r="G55" s="547"/>
      <c r="H55" s="350"/>
      <c r="I55" s="125"/>
      <c r="J55" s="541"/>
      <c r="K55" s="542"/>
      <c r="L55" s="542"/>
      <c r="M55" s="543"/>
      <c r="N55" s="96"/>
      <c r="O55" s="128">
        <f t="shared" si="0"/>
      </c>
      <c r="P55" s="120">
        <f t="shared" si="1"/>
      </c>
    </row>
    <row r="56" spans="1:16" ht="12.75" customHeight="1">
      <c r="A56" s="346"/>
      <c r="B56" s="546"/>
      <c r="C56" s="547"/>
      <c r="D56" s="547"/>
      <c r="E56" s="547"/>
      <c r="F56" s="547"/>
      <c r="G56" s="547"/>
      <c r="H56" s="350"/>
      <c r="I56" s="125"/>
      <c r="J56" s="541"/>
      <c r="K56" s="542"/>
      <c r="L56" s="542"/>
      <c r="M56" s="543"/>
      <c r="N56" s="96"/>
      <c r="O56" s="128">
        <f t="shared" si="0"/>
      </c>
      <c r="P56" s="120">
        <f t="shared" si="1"/>
      </c>
    </row>
    <row r="57" spans="1:16" ht="12.75" customHeight="1">
      <c r="A57" s="346"/>
      <c r="B57" s="546"/>
      <c r="C57" s="547"/>
      <c r="D57" s="547"/>
      <c r="E57" s="547"/>
      <c r="F57" s="547"/>
      <c r="G57" s="547"/>
      <c r="H57" s="350"/>
      <c r="I57" s="125"/>
      <c r="J57" s="541"/>
      <c r="K57" s="542"/>
      <c r="L57" s="542"/>
      <c r="M57" s="543"/>
      <c r="N57" s="96"/>
      <c r="O57" s="128">
        <f t="shared" si="0"/>
      </c>
      <c r="P57" s="120">
        <f t="shared" si="1"/>
      </c>
    </row>
    <row r="58" spans="1:16" ht="12.75" customHeight="1">
      <c r="A58" s="346"/>
      <c r="B58" s="546"/>
      <c r="C58" s="547"/>
      <c r="D58" s="547"/>
      <c r="E58" s="547"/>
      <c r="F58" s="547"/>
      <c r="G58" s="547"/>
      <c r="H58" s="350"/>
      <c r="I58" s="125"/>
      <c r="J58" s="541"/>
      <c r="K58" s="542"/>
      <c r="L58" s="542"/>
      <c r="M58" s="543"/>
      <c r="N58" s="96"/>
      <c r="O58" s="128">
        <f t="shared" si="0"/>
      </c>
      <c r="P58" s="120">
        <f t="shared" si="1"/>
      </c>
    </row>
    <row r="59" spans="1:16" ht="12.75" customHeight="1">
      <c r="A59" s="346"/>
      <c r="B59" s="546"/>
      <c r="C59" s="547"/>
      <c r="D59" s="547"/>
      <c r="E59" s="547"/>
      <c r="F59" s="547"/>
      <c r="G59" s="547"/>
      <c r="H59" s="350"/>
      <c r="I59" s="125"/>
      <c r="J59" s="541"/>
      <c r="K59" s="542"/>
      <c r="L59" s="542"/>
      <c r="M59" s="543"/>
      <c r="N59" s="96"/>
      <c r="O59" s="128">
        <f t="shared" si="0"/>
      </c>
      <c r="P59" s="120">
        <f t="shared" si="1"/>
      </c>
    </row>
    <row r="60" spans="1:16" ht="12.75" customHeight="1">
      <c r="A60" s="346"/>
      <c r="B60" s="546"/>
      <c r="C60" s="547"/>
      <c r="D60" s="547"/>
      <c r="E60" s="547"/>
      <c r="F60" s="547"/>
      <c r="G60" s="547"/>
      <c r="H60" s="350"/>
      <c r="I60" s="125"/>
      <c r="J60" s="541"/>
      <c r="K60" s="542"/>
      <c r="L60" s="542"/>
      <c r="M60" s="543"/>
      <c r="N60" s="96"/>
      <c r="O60" s="128">
        <f t="shared" si="0"/>
      </c>
      <c r="P60" s="120">
        <f t="shared" si="1"/>
      </c>
    </row>
    <row r="61" spans="1:16" ht="12.75" customHeight="1">
      <c r="A61" s="346"/>
      <c r="B61" s="546"/>
      <c r="C61" s="547"/>
      <c r="D61" s="547"/>
      <c r="E61" s="547"/>
      <c r="F61" s="547"/>
      <c r="G61" s="547"/>
      <c r="H61" s="350"/>
      <c r="I61" s="125"/>
      <c r="J61" s="556"/>
      <c r="K61" s="542"/>
      <c r="L61" s="542"/>
      <c r="M61" s="543"/>
      <c r="N61" s="96"/>
      <c r="O61" s="128">
        <f t="shared" si="0"/>
      </c>
      <c r="P61" s="120">
        <f t="shared" si="1"/>
      </c>
    </row>
    <row r="62" spans="1:16" ht="12.75" customHeight="1">
      <c r="A62" s="346"/>
      <c r="B62" s="546"/>
      <c r="C62" s="547"/>
      <c r="D62" s="547"/>
      <c r="E62" s="547"/>
      <c r="F62" s="547"/>
      <c r="G62" s="547"/>
      <c r="H62" s="350"/>
      <c r="I62" s="125"/>
      <c r="J62" s="557"/>
      <c r="K62" s="558"/>
      <c r="L62" s="558"/>
      <c r="M62" s="559"/>
      <c r="N62" s="96"/>
      <c r="O62" s="128">
        <f t="shared" si="0"/>
      </c>
      <c r="P62" s="120">
        <f t="shared" si="1"/>
      </c>
    </row>
    <row r="63" spans="1:16" ht="12.75" customHeight="1">
      <c r="A63" s="295"/>
      <c r="B63" s="548" t="s">
        <v>349</v>
      </c>
      <c r="C63" s="478"/>
      <c r="D63" s="478"/>
      <c r="E63" s="478"/>
      <c r="F63" s="478"/>
      <c r="G63" s="478"/>
      <c r="H63" s="478"/>
      <c r="I63" s="549"/>
      <c r="J63" s="560">
        <f>SUM(J10:M62)</f>
        <v>0</v>
      </c>
      <c r="K63" s="561"/>
      <c r="L63" s="561"/>
      <c r="M63" s="562"/>
      <c r="N63" s="257" t="s">
        <v>360</v>
      </c>
      <c r="O63" s="128">
        <f>SUM(O12:O62)</f>
        <v>0</v>
      </c>
      <c r="P63" s="119">
        <f>SUM(P12:P62)</f>
        <v>0</v>
      </c>
    </row>
  </sheetData>
  <sheetProtection password="9DBB" sheet="1" selectLockedCells="1"/>
  <mergeCells count="60">
    <mergeCell ref="B12:G62"/>
    <mergeCell ref="J16:M16"/>
    <mergeCell ref="J17:M17"/>
    <mergeCell ref="J25:M25"/>
    <mergeCell ref="J26:M26"/>
    <mergeCell ref="J27:M27"/>
    <mergeCell ref="J12:M12"/>
    <mergeCell ref="J45:M45"/>
    <mergeCell ref="J41:M41"/>
    <mergeCell ref="J42:M42"/>
    <mergeCell ref="B8:I8"/>
    <mergeCell ref="B9:I9"/>
    <mergeCell ref="B10:I10"/>
    <mergeCell ref="J10:M10"/>
    <mergeCell ref="B11:I11"/>
    <mergeCell ref="J11:M11"/>
    <mergeCell ref="J13:M13"/>
    <mergeCell ref="J14:M14"/>
    <mergeCell ref="J31:M31"/>
    <mergeCell ref="J32:M32"/>
    <mergeCell ref="J33:M33"/>
    <mergeCell ref="J34:M34"/>
    <mergeCell ref="J24:M24"/>
    <mergeCell ref="J38:M38"/>
    <mergeCell ref="J29:M29"/>
    <mergeCell ref="J30:M30"/>
    <mergeCell ref="J39:M39"/>
    <mergeCell ref="J43:M43"/>
    <mergeCell ref="J44:M44"/>
    <mergeCell ref="J40:M40"/>
    <mergeCell ref="J61:M61"/>
    <mergeCell ref="J18:M18"/>
    <mergeCell ref="J21:M21"/>
    <mergeCell ref="J22:M22"/>
    <mergeCell ref="J19:M19"/>
    <mergeCell ref="J20:M20"/>
    <mergeCell ref="J28:M28"/>
    <mergeCell ref="J35:M35"/>
    <mergeCell ref="J36:M36"/>
    <mergeCell ref="J37:M37"/>
    <mergeCell ref="J49:M49"/>
    <mergeCell ref="J46:M46"/>
    <mergeCell ref="J51:M51"/>
    <mergeCell ref="J23:M23"/>
    <mergeCell ref="B63:I63"/>
    <mergeCell ref="J63:M63"/>
    <mergeCell ref="J57:M57"/>
    <mergeCell ref="J58:M58"/>
    <mergeCell ref="J59:M59"/>
    <mergeCell ref="J60:M60"/>
    <mergeCell ref="J50:M50"/>
    <mergeCell ref="J62:M62"/>
    <mergeCell ref="J52:M52"/>
    <mergeCell ref="J15:M15"/>
    <mergeCell ref="J53:M53"/>
    <mergeCell ref="J54:M54"/>
    <mergeCell ref="J55:M55"/>
    <mergeCell ref="J56:M56"/>
    <mergeCell ref="J47:M47"/>
    <mergeCell ref="J48:M48"/>
  </mergeCells>
  <printOptions horizontalCentered="1" verticalCentered="1"/>
  <pageMargins left="0" right="0" top="0" bottom="0" header="0.31" footer="0.5"/>
  <pageSetup firstPageNumber="0" useFirstPageNumber="1" fitToHeight="1" fitToWidth="1" orientation="portrait" scale="9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T63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A12" sqref="A12"/>
    </sheetView>
  </sheetViews>
  <sheetFormatPr defaultColWidth="11.421875" defaultRowHeight="12.75"/>
  <cols>
    <col min="1" max="1" width="9.8515625" style="268" customWidth="1"/>
    <col min="2" max="2" width="14.00390625" style="268" customWidth="1"/>
    <col min="3" max="3" width="12.28125" style="268" customWidth="1"/>
    <col min="4" max="6" width="10.140625" style="268" customWidth="1"/>
    <col min="7" max="7" width="12.00390625" style="268" customWidth="1"/>
    <col min="8" max="8" width="12.7109375" style="268" customWidth="1"/>
    <col min="9" max="9" width="3.28125" style="268" customWidth="1"/>
    <col min="10" max="11" width="6.00390625" style="273" customWidth="1"/>
    <col min="12" max="12" width="2.421875" style="273" customWidth="1"/>
    <col min="13" max="13" width="1.28515625" style="268" customWidth="1"/>
    <col min="14" max="14" width="5.7109375" style="268" customWidth="1"/>
    <col min="15" max="15" width="8.7109375" style="268" customWidth="1"/>
    <col min="16" max="16" width="12.140625" style="273" customWidth="1"/>
    <col min="17" max="16384" width="11.421875" style="268" customWidth="1"/>
  </cols>
  <sheetData>
    <row r="1" ht="12.75"/>
    <row r="2" ht="12.75"/>
    <row r="3" ht="12.75"/>
    <row r="4" ht="12.75"/>
    <row r="5" spans="1:13" ht="8.25" customHeight="1">
      <c r="A5" s="155" t="s">
        <v>351</v>
      </c>
      <c r="B5" s="267"/>
      <c r="F5" s="71"/>
      <c r="G5" s="269"/>
      <c r="H5" s="269"/>
      <c r="I5" s="270"/>
      <c r="J5" s="271"/>
      <c r="K5" s="271"/>
      <c r="L5" s="271"/>
      <c r="M5" s="272"/>
    </row>
    <row r="6" spans="1:6" ht="13.5" customHeight="1">
      <c r="A6" s="71"/>
      <c r="B6" s="274"/>
      <c r="D6" s="275" t="s">
        <v>352</v>
      </c>
      <c r="E6" s="276"/>
      <c r="F6" s="276"/>
    </row>
    <row r="7" spans="1:13" ht="11.25" customHeight="1">
      <c r="A7" s="277"/>
      <c r="B7" s="277"/>
      <c r="C7" s="277"/>
      <c r="D7" s="277"/>
      <c r="E7" s="277"/>
      <c r="F7" s="277"/>
      <c r="G7" s="277"/>
      <c r="H7" s="277"/>
      <c r="I7" s="278"/>
      <c r="J7" s="279"/>
      <c r="K7" s="279"/>
      <c r="L7" s="279"/>
      <c r="M7" s="277"/>
    </row>
    <row r="8" spans="1:20" ht="12.75">
      <c r="A8" s="280"/>
      <c r="B8" s="505" t="s">
        <v>374</v>
      </c>
      <c r="C8" s="506"/>
      <c r="D8" s="506"/>
      <c r="E8" s="506"/>
      <c r="F8" s="506"/>
      <c r="G8" s="506"/>
      <c r="H8" s="506"/>
      <c r="I8" s="507"/>
      <c r="J8" s="281" t="s">
        <v>353</v>
      </c>
      <c r="K8" s="282"/>
      <c r="L8" s="282"/>
      <c r="M8" s="126"/>
      <c r="N8" s="234" t="s">
        <v>361</v>
      </c>
      <c r="O8" s="283"/>
      <c r="P8" s="284"/>
      <c r="Q8" s="285"/>
      <c r="R8" s="71"/>
      <c r="S8" s="71"/>
      <c r="T8" s="71"/>
    </row>
    <row r="9" spans="1:16" ht="12.75">
      <c r="A9" s="286" t="s">
        <v>354</v>
      </c>
      <c r="B9" s="502" t="s">
        <v>347</v>
      </c>
      <c r="C9" s="503"/>
      <c r="D9" s="503"/>
      <c r="E9" s="503"/>
      <c r="F9" s="503"/>
      <c r="G9" s="503"/>
      <c r="H9" s="503"/>
      <c r="I9" s="504"/>
      <c r="J9" s="287" t="s">
        <v>355</v>
      </c>
      <c r="K9" s="287"/>
      <c r="L9" s="287"/>
      <c r="M9" s="288"/>
      <c r="N9" s="243" t="s">
        <v>363</v>
      </c>
      <c r="O9" s="289"/>
      <c r="P9" s="290"/>
    </row>
    <row r="10" spans="1:20" ht="12.75" customHeight="1">
      <c r="A10" s="117"/>
      <c r="B10" s="539"/>
      <c r="C10" s="498"/>
      <c r="D10" s="498"/>
      <c r="E10" s="498"/>
      <c r="F10" s="498"/>
      <c r="G10" s="498"/>
      <c r="H10" s="498"/>
      <c r="I10" s="499"/>
      <c r="J10" s="550"/>
      <c r="K10" s="551"/>
      <c r="L10" s="551"/>
      <c r="M10" s="552"/>
      <c r="N10" s="248" t="s">
        <v>364</v>
      </c>
      <c r="O10" s="291"/>
      <c r="P10" s="292"/>
      <c r="Q10" s="293"/>
      <c r="R10" s="293"/>
      <c r="S10" s="293"/>
      <c r="T10" s="293"/>
    </row>
    <row r="11" spans="1:20" ht="12.75" customHeight="1">
      <c r="A11" s="118"/>
      <c r="B11" s="540"/>
      <c r="C11" s="520"/>
      <c r="D11" s="520"/>
      <c r="E11" s="520"/>
      <c r="F11" s="520"/>
      <c r="G11" s="520"/>
      <c r="H11" s="520"/>
      <c r="I11" s="510"/>
      <c r="J11" s="553"/>
      <c r="K11" s="554"/>
      <c r="L11" s="554"/>
      <c r="M11" s="555"/>
      <c r="N11" s="253" t="s">
        <v>359</v>
      </c>
      <c r="O11" s="253" t="s">
        <v>357</v>
      </c>
      <c r="P11" s="254" t="s">
        <v>358</v>
      </c>
      <c r="Q11" s="293"/>
      <c r="R11" s="293"/>
      <c r="S11" s="293"/>
      <c r="T11" s="293"/>
    </row>
    <row r="12" spans="1:20" ht="12.75" customHeight="1">
      <c r="A12" s="345"/>
      <c r="B12" s="544"/>
      <c r="C12" s="545"/>
      <c r="D12" s="545"/>
      <c r="E12" s="545"/>
      <c r="F12" s="545"/>
      <c r="G12" s="545"/>
      <c r="H12" s="347"/>
      <c r="I12" s="255"/>
      <c r="J12" s="541"/>
      <c r="K12" s="542"/>
      <c r="L12" s="542"/>
      <c r="M12" s="543"/>
      <c r="N12" s="115"/>
      <c r="O12" s="128">
        <f aca="true" t="shared" si="0" ref="O12:O62">IF(N12&lt;&gt;"I","",J12)</f>
      </c>
      <c r="P12" s="120">
        <f aca="true" t="shared" si="1" ref="P12:P62">IF(N12&lt;&gt;"O","",J12)</f>
      </c>
      <c r="Q12" s="293"/>
      <c r="R12" s="293"/>
      <c r="S12" s="293"/>
      <c r="T12" s="293"/>
    </row>
    <row r="13" spans="1:20" ht="12.75" customHeight="1">
      <c r="A13" s="346"/>
      <c r="B13" s="546"/>
      <c r="C13" s="547"/>
      <c r="D13" s="547"/>
      <c r="E13" s="547"/>
      <c r="F13" s="547"/>
      <c r="G13" s="547"/>
      <c r="H13" s="348"/>
      <c r="I13" s="125"/>
      <c r="J13" s="541"/>
      <c r="K13" s="542"/>
      <c r="L13" s="542"/>
      <c r="M13" s="543"/>
      <c r="N13" s="96"/>
      <c r="O13" s="128">
        <f t="shared" si="0"/>
      </c>
      <c r="P13" s="120">
        <f t="shared" si="1"/>
      </c>
      <c r="Q13" s="293"/>
      <c r="R13" s="293"/>
      <c r="S13" s="293"/>
      <c r="T13" s="293"/>
    </row>
    <row r="14" spans="1:20" ht="12.75" customHeight="1">
      <c r="A14" s="346"/>
      <c r="B14" s="546"/>
      <c r="C14" s="547"/>
      <c r="D14" s="547"/>
      <c r="E14" s="547"/>
      <c r="F14" s="547"/>
      <c r="G14" s="547"/>
      <c r="H14" s="348"/>
      <c r="I14" s="125"/>
      <c r="J14" s="541"/>
      <c r="K14" s="542"/>
      <c r="L14" s="542"/>
      <c r="M14" s="543"/>
      <c r="N14" s="96"/>
      <c r="O14" s="128">
        <f t="shared" si="0"/>
      </c>
      <c r="P14" s="120">
        <f t="shared" si="1"/>
      </c>
      <c r="Q14" s="293"/>
      <c r="R14" s="293"/>
      <c r="S14" s="293"/>
      <c r="T14" s="293"/>
    </row>
    <row r="15" spans="1:20" ht="12.75" customHeight="1">
      <c r="A15" s="346"/>
      <c r="B15" s="546"/>
      <c r="C15" s="547"/>
      <c r="D15" s="547"/>
      <c r="E15" s="547"/>
      <c r="F15" s="547"/>
      <c r="G15" s="547"/>
      <c r="H15" s="348"/>
      <c r="I15" s="125"/>
      <c r="J15" s="541"/>
      <c r="K15" s="542"/>
      <c r="L15" s="542"/>
      <c r="M15" s="543"/>
      <c r="N15" s="96"/>
      <c r="O15" s="128">
        <f t="shared" si="0"/>
      </c>
      <c r="P15" s="120">
        <f t="shared" si="1"/>
      </c>
      <c r="Q15" s="293"/>
      <c r="R15" s="293"/>
      <c r="S15" s="293"/>
      <c r="T15" s="293"/>
    </row>
    <row r="16" spans="1:20" ht="12.75" customHeight="1">
      <c r="A16" s="346"/>
      <c r="B16" s="546"/>
      <c r="C16" s="547"/>
      <c r="D16" s="547"/>
      <c r="E16" s="547"/>
      <c r="F16" s="547"/>
      <c r="G16" s="547"/>
      <c r="H16" s="348"/>
      <c r="I16" s="125"/>
      <c r="J16" s="541"/>
      <c r="K16" s="542"/>
      <c r="L16" s="542"/>
      <c r="M16" s="543"/>
      <c r="N16" s="96"/>
      <c r="O16" s="128">
        <f t="shared" si="0"/>
      </c>
      <c r="P16" s="120">
        <f t="shared" si="1"/>
      </c>
      <c r="Q16" s="293"/>
      <c r="R16" s="293"/>
      <c r="S16" s="293"/>
      <c r="T16" s="293"/>
    </row>
    <row r="17" spans="1:20" ht="12.75" customHeight="1">
      <c r="A17" s="346"/>
      <c r="B17" s="546"/>
      <c r="C17" s="547"/>
      <c r="D17" s="547"/>
      <c r="E17" s="547"/>
      <c r="F17" s="547"/>
      <c r="G17" s="547"/>
      <c r="H17" s="348"/>
      <c r="I17" s="125"/>
      <c r="J17" s="541"/>
      <c r="K17" s="542"/>
      <c r="L17" s="542"/>
      <c r="M17" s="543"/>
      <c r="N17" s="96"/>
      <c r="O17" s="128">
        <f t="shared" si="0"/>
      </c>
      <c r="P17" s="120">
        <f t="shared" si="1"/>
      </c>
      <c r="Q17" s="293"/>
      <c r="R17" s="293"/>
      <c r="S17" s="293"/>
      <c r="T17" s="293"/>
    </row>
    <row r="18" spans="1:20" ht="12.75" customHeight="1">
      <c r="A18" s="346"/>
      <c r="B18" s="546"/>
      <c r="C18" s="547"/>
      <c r="D18" s="547"/>
      <c r="E18" s="547"/>
      <c r="F18" s="547"/>
      <c r="G18" s="547"/>
      <c r="H18" s="348"/>
      <c r="I18" s="125"/>
      <c r="J18" s="541"/>
      <c r="K18" s="542"/>
      <c r="L18" s="542"/>
      <c r="M18" s="543"/>
      <c r="N18" s="96"/>
      <c r="O18" s="128">
        <f t="shared" si="0"/>
      </c>
      <c r="P18" s="120">
        <f t="shared" si="1"/>
      </c>
      <c r="Q18" s="293"/>
      <c r="R18" s="293"/>
      <c r="S18" s="293"/>
      <c r="T18" s="293"/>
    </row>
    <row r="19" spans="1:20" ht="12.75" customHeight="1">
      <c r="A19" s="346"/>
      <c r="B19" s="546"/>
      <c r="C19" s="547"/>
      <c r="D19" s="547"/>
      <c r="E19" s="547"/>
      <c r="F19" s="547"/>
      <c r="G19" s="547"/>
      <c r="H19" s="348"/>
      <c r="I19" s="125"/>
      <c r="J19" s="541"/>
      <c r="K19" s="542"/>
      <c r="L19" s="542"/>
      <c r="M19" s="543"/>
      <c r="N19" s="96"/>
      <c r="O19" s="128">
        <f t="shared" si="0"/>
      </c>
      <c r="P19" s="120">
        <f t="shared" si="1"/>
      </c>
      <c r="Q19" s="293"/>
      <c r="R19" s="293"/>
      <c r="S19" s="293"/>
      <c r="T19" s="293"/>
    </row>
    <row r="20" spans="1:20" ht="12.75" customHeight="1">
      <c r="A20" s="346"/>
      <c r="B20" s="546"/>
      <c r="C20" s="547"/>
      <c r="D20" s="547"/>
      <c r="E20" s="547"/>
      <c r="F20" s="547"/>
      <c r="G20" s="547"/>
      <c r="H20" s="348"/>
      <c r="I20" s="125"/>
      <c r="J20" s="541"/>
      <c r="K20" s="542"/>
      <c r="L20" s="542"/>
      <c r="M20" s="543"/>
      <c r="N20" s="96"/>
      <c r="O20" s="128">
        <f t="shared" si="0"/>
      </c>
      <c r="P20" s="120">
        <f t="shared" si="1"/>
      </c>
      <c r="Q20" s="293"/>
      <c r="R20" s="293"/>
      <c r="S20" s="293"/>
      <c r="T20" s="293"/>
    </row>
    <row r="21" spans="1:20" ht="12.75" customHeight="1">
      <c r="A21" s="346"/>
      <c r="B21" s="546"/>
      <c r="C21" s="547"/>
      <c r="D21" s="547"/>
      <c r="E21" s="547"/>
      <c r="F21" s="547"/>
      <c r="G21" s="547"/>
      <c r="H21" s="348"/>
      <c r="I21" s="125"/>
      <c r="J21" s="541"/>
      <c r="K21" s="542"/>
      <c r="L21" s="542"/>
      <c r="M21" s="543"/>
      <c r="N21" s="96"/>
      <c r="O21" s="128">
        <f t="shared" si="0"/>
      </c>
      <c r="P21" s="120">
        <f t="shared" si="1"/>
      </c>
      <c r="Q21" s="293"/>
      <c r="R21" s="293"/>
      <c r="S21" s="293"/>
      <c r="T21" s="293"/>
    </row>
    <row r="22" spans="1:20" ht="12.75" customHeight="1">
      <c r="A22" s="346"/>
      <c r="B22" s="546"/>
      <c r="C22" s="547"/>
      <c r="D22" s="547"/>
      <c r="E22" s="547"/>
      <c r="F22" s="547"/>
      <c r="G22" s="547"/>
      <c r="H22" s="348"/>
      <c r="I22" s="125"/>
      <c r="J22" s="541"/>
      <c r="K22" s="542"/>
      <c r="L22" s="542"/>
      <c r="M22" s="543"/>
      <c r="N22" s="96"/>
      <c r="O22" s="128">
        <f t="shared" si="0"/>
      </c>
      <c r="P22" s="120">
        <f t="shared" si="1"/>
      </c>
      <c r="Q22" s="293"/>
      <c r="R22" s="293"/>
      <c r="S22" s="293"/>
      <c r="T22" s="293"/>
    </row>
    <row r="23" spans="1:20" ht="12.75" customHeight="1">
      <c r="A23" s="346"/>
      <c r="B23" s="546"/>
      <c r="C23" s="547"/>
      <c r="D23" s="547"/>
      <c r="E23" s="547"/>
      <c r="F23" s="547"/>
      <c r="G23" s="547"/>
      <c r="H23" s="348"/>
      <c r="I23" s="125"/>
      <c r="J23" s="541"/>
      <c r="K23" s="542"/>
      <c r="L23" s="542"/>
      <c r="M23" s="543"/>
      <c r="N23" s="96"/>
      <c r="O23" s="128">
        <f t="shared" si="0"/>
      </c>
      <c r="P23" s="120">
        <f t="shared" si="1"/>
      </c>
      <c r="Q23" s="293"/>
      <c r="R23" s="293"/>
      <c r="S23" s="293"/>
      <c r="T23" s="293"/>
    </row>
    <row r="24" spans="1:20" ht="12.75" customHeight="1">
      <c r="A24" s="346"/>
      <c r="B24" s="546"/>
      <c r="C24" s="547"/>
      <c r="D24" s="547"/>
      <c r="E24" s="547"/>
      <c r="F24" s="547"/>
      <c r="G24" s="547"/>
      <c r="H24" s="348"/>
      <c r="I24" s="125"/>
      <c r="J24" s="541"/>
      <c r="K24" s="542"/>
      <c r="L24" s="542"/>
      <c r="M24" s="543"/>
      <c r="N24" s="96"/>
      <c r="O24" s="128">
        <f t="shared" si="0"/>
      </c>
      <c r="P24" s="120">
        <f t="shared" si="1"/>
      </c>
      <c r="Q24" s="293"/>
      <c r="R24" s="293"/>
      <c r="S24" s="293"/>
      <c r="T24" s="293"/>
    </row>
    <row r="25" spans="1:16" ht="12.75" customHeight="1">
      <c r="A25" s="346"/>
      <c r="B25" s="546"/>
      <c r="C25" s="547"/>
      <c r="D25" s="547"/>
      <c r="E25" s="547"/>
      <c r="F25" s="547"/>
      <c r="G25" s="547"/>
      <c r="H25" s="348"/>
      <c r="I25" s="125"/>
      <c r="J25" s="541"/>
      <c r="K25" s="542"/>
      <c r="L25" s="542"/>
      <c r="M25" s="543"/>
      <c r="N25" s="96"/>
      <c r="O25" s="128">
        <f t="shared" si="0"/>
      </c>
      <c r="P25" s="120">
        <f t="shared" si="1"/>
      </c>
    </row>
    <row r="26" spans="1:16" ht="12.75" customHeight="1">
      <c r="A26" s="346"/>
      <c r="B26" s="546"/>
      <c r="C26" s="547"/>
      <c r="D26" s="547"/>
      <c r="E26" s="547"/>
      <c r="F26" s="547"/>
      <c r="G26" s="547"/>
      <c r="H26" s="348"/>
      <c r="I26" s="125"/>
      <c r="J26" s="541"/>
      <c r="K26" s="542"/>
      <c r="L26" s="542"/>
      <c r="M26" s="543"/>
      <c r="N26" s="96"/>
      <c r="O26" s="128">
        <f t="shared" si="0"/>
      </c>
      <c r="P26" s="120">
        <f t="shared" si="1"/>
      </c>
    </row>
    <row r="27" spans="1:16" ht="12.75" customHeight="1">
      <c r="A27" s="346"/>
      <c r="B27" s="546"/>
      <c r="C27" s="547"/>
      <c r="D27" s="547"/>
      <c r="E27" s="547"/>
      <c r="F27" s="547"/>
      <c r="G27" s="547"/>
      <c r="H27" s="348"/>
      <c r="I27" s="125"/>
      <c r="J27" s="541"/>
      <c r="K27" s="542"/>
      <c r="L27" s="542"/>
      <c r="M27" s="543"/>
      <c r="N27" s="96"/>
      <c r="O27" s="128">
        <f t="shared" si="0"/>
      </c>
      <c r="P27" s="120">
        <f t="shared" si="1"/>
      </c>
    </row>
    <row r="28" spans="1:16" ht="12.75" customHeight="1">
      <c r="A28" s="346"/>
      <c r="B28" s="546"/>
      <c r="C28" s="547"/>
      <c r="D28" s="547"/>
      <c r="E28" s="547"/>
      <c r="F28" s="547"/>
      <c r="G28" s="547"/>
      <c r="H28" s="348"/>
      <c r="I28" s="125"/>
      <c r="J28" s="541"/>
      <c r="K28" s="542"/>
      <c r="L28" s="542"/>
      <c r="M28" s="543"/>
      <c r="N28" s="96"/>
      <c r="O28" s="128">
        <f t="shared" si="0"/>
      </c>
      <c r="P28" s="120">
        <f t="shared" si="1"/>
      </c>
    </row>
    <row r="29" spans="1:16" ht="12.75" customHeight="1">
      <c r="A29" s="346"/>
      <c r="B29" s="546"/>
      <c r="C29" s="547"/>
      <c r="D29" s="547"/>
      <c r="E29" s="547"/>
      <c r="F29" s="547"/>
      <c r="G29" s="547"/>
      <c r="H29" s="348"/>
      <c r="I29" s="125"/>
      <c r="J29" s="541"/>
      <c r="K29" s="542"/>
      <c r="L29" s="542"/>
      <c r="M29" s="543"/>
      <c r="N29" s="96"/>
      <c r="O29" s="128">
        <f t="shared" si="0"/>
      </c>
      <c r="P29" s="120">
        <f t="shared" si="1"/>
      </c>
    </row>
    <row r="30" spans="1:16" ht="12.75" customHeight="1">
      <c r="A30" s="346"/>
      <c r="B30" s="546"/>
      <c r="C30" s="547"/>
      <c r="D30" s="547"/>
      <c r="E30" s="547"/>
      <c r="F30" s="547"/>
      <c r="G30" s="547"/>
      <c r="H30" s="348"/>
      <c r="I30" s="125"/>
      <c r="J30" s="541"/>
      <c r="K30" s="542"/>
      <c r="L30" s="542"/>
      <c r="M30" s="543"/>
      <c r="N30" s="96"/>
      <c r="O30" s="128">
        <f t="shared" si="0"/>
      </c>
      <c r="P30" s="120">
        <f t="shared" si="1"/>
      </c>
    </row>
    <row r="31" spans="1:16" ht="12.75" customHeight="1">
      <c r="A31" s="346"/>
      <c r="B31" s="546"/>
      <c r="C31" s="547"/>
      <c r="D31" s="547"/>
      <c r="E31" s="547"/>
      <c r="F31" s="547"/>
      <c r="G31" s="547"/>
      <c r="H31" s="348"/>
      <c r="I31" s="125"/>
      <c r="J31" s="541"/>
      <c r="K31" s="542"/>
      <c r="L31" s="542"/>
      <c r="M31" s="543"/>
      <c r="N31" s="96"/>
      <c r="O31" s="128">
        <f t="shared" si="0"/>
      </c>
      <c r="P31" s="120">
        <f t="shared" si="1"/>
      </c>
    </row>
    <row r="32" spans="1:16" ht="12.75" customHeight="1">
      <c r="A32" s="346"/>
      <c r="B32" s="546"/>
      <c r="C32" s="547"/>
      <c r="D32" s="547"/>
      <c r="E32" s="547"/>
      <c r="F32" s="547"/>
      <c r="G32" s="547"/>
      <c r="H32" s="348"/>
      <c r="I32" s="125"/>
      <c r="J32" s="541"/>
      <c r="K32" s="542"/>
      <c r="L32" s="542"/>
      <c r="M32" s="543"/>
      <c r="N32" s="96"/>
      <c r="O32" s="128">
        <f t="shared" si="0"/>
      </c>
      <c r="P32" s="120">
        <f t="shared" si="1"/>
      </c>
    </row>
    <row r="33" spans="1:16" ht="12.75" customHeight="1">
      <c r="A33" s="346"/>
      <c r="B33" s="546"/>
      <c r="C33" s="547"/>
      <c r="D33" s="547"/>
      <c r="E33" s="547"/>
      <c r="F33" s="547"/>
      <c r="G33" s="547"/>
      <c r="H33" s="348"/>
      <c r="I33" s="125"/>
      <c r="J33" s="541"/>
      <c r="K33" s="542"/>
      <c r="L33" s="542"/>
      <c r="M33" s="543"/>
      <c r="N33" s="96"/>
      <c r="O33" s="128">
        <f t="shared" si="0"/>
      </c>
      <c r="P33" s="120">
        <f t="shared" si="1"/>
      </c>
    </row>
    <row r="34" spans="1:16" ht="12.75" customHeight="1">
      <c r="A34" s="346"/>
      <c r="B34" s="546"/>
      <c r="C34" s="547"/>
      <c r="D34" s="547"/>
      <c r="E34" s="547"/>
      <c r="F34" s="547"/>
      <c r="G34" s="547"/>
      <c r="H34" s="348"/>
      <c r="I34" s="125"/>
      <c r="J34" s="541"/>
      <c r="K34" s="542"/>
      <c r="L34" s="542"/>
      <c r="M34" s="543"/>
      <c r="N34" s="96"/>
      <c r="O34" s="128">
        <f t="shared" si="0"/>
      </c>
      <c r="P34" s="120">
        <f t="shared" si="1"/>
      </c>
    </row>
    <row r="35" spans="1:16" ht="12.75" customHeight="1">
      <c r="A35" s="346"/>
      <c r="B35" s="546"/>
      <c r="C35" s="547"/>
      <c r="D35" s="547"/>
      <c r="E35" s="547"/>
      <c r="F35" s="547"/>
      <c r="G35" s="547"/>
      <c r="H35" s="348"/>
      <c r="I35" s="125"/>
      <c r="J35" s="541"/>
      <c r="K35" s="542"/>
      <c r="L35" s="542"/>
      <c r="M35" s="543"/>
      <c r="N35" s="96"/>
      <c r="O35" s="128">
        <f t="shared" si="0"/>
      </c>
      <c r="P35" s="120">
        <f t="shared" si="1"/>
      </c>
    </row>
    <row r="36" spans="1:16" ht="12.75" customHeight="1">
      <c r="A36" s="346"/>
      <c r="B36" s="546"/>
      <c r="C36" s="547"/>
      <c r="D36" s="547"/>
      <c r="E36" s="547"/>
      <c r="F36" s="547"/>
      <c r="G36" s="547"/>
      <c r="H36" s="348"/>
      <c r="I36" s="125"/>
      <c r="J36" s="541"/>
      <c r="K36" s="542"/>
      <c r="L36" s="542"/>
      <c r="M36" s="543"/>
      <c r="N36" s="96"/>
      <c r="O36" s="128">
        <f t="shared" si="0"/>
      </c>
      <c r="P36" s="120">
        <f t="shared" si="1"/>
      </c>
    </row>
    <row r="37" spans="1:16" ht="12.75" customHeight="1">
      <c r="A37" s="346"/>
      <c r="B37" s="546"/>
      <c r="C37" s="547"/>
      <c r="D37" s="547"/>
      <c r="E37" s="547"/>
      <c r="F37" s="547"/>
      <c r="G37" s="547"/>
      <c r="H37" s="348"/>
      <c r="I37" s="125"/>
      <c r="J37" s="541"/>
      <c r="K37" s="542"/>
      <c r="L37" s="542"/>
      <c r="M37" s="543"/>
      <c r="N37" s="96"/>
      <c r="O37" s="128">
        <f t="shared" si="0"/>
      </c>
      <c r="P37" s="120">
        <f t="shared" si="1"/>
      </c>
    </row>
    <row r="38" spans="1:16" ht="12.75" customHeight="1">
      <c r="A38" s="346"/>
      <c r="B38" s="546"/>
      <c r="C38" s="547"/>
      <c r="D38" s="547"/>
      <c r="E38" s="547"/>
      <c r="F38" s="547"/>
      <c r="G38" s="547"/>
      <c r="H38" s="348"/>
      <c r="I38" s="125"/>
      <c r="J38" s="541"/>
      <c r="K38" s="542"/>
      <c r="L38" s="542"/>
      <c r="M38" s="543"/>
      <c r="N38" s="96"/>
      <c r="O38" s="128">
        <f t="shared" si="0"/>
      </c>
      <c r="P38" s="120">
        <f t="shared" si="1"/>
      </c>
    </row>
    <row r="39" spans="1:16" ht="12.75" customHeight="1">
      <c r="A39" s="346"/>
      <c r="B39" s="546"/>
      <c r="C39" s="547"/>
      <c r="D39" s="547"/>
      <c r="E39" s="547"/>
      <c r="F39" s="547"/>
      <c r="G39" s="547"/>
      <c r="H39" s="348"/>
      <c r="I39" s="125"/>
      <c r="J39" s="541"/>
      <c r="K39" s="542"/>
      <c r="L39" s="542"/>
      <c r="M39" s="543"/>
      <c r="N39" s="96"/>
      <c r="O39" s="128">
        <f t="shared" si="0"/>
      </c>
      <c r="P39" s="120">
        <f t="shared" si="1"/>
      </c>
    </row>
    <row r="40" spans="1:16" ht="12.75" customHeight="1">
      <c r="A40" s="346"/>
      <c r="B40" s="546"/>
      <c r="C40" s="547"/>
      <c r="D40" s="547"/>
      <c r="E40" s="547"/>
      <c r="F40" s="547"/>
      <c r="G40" s="547"/>
      <c r="H40" s="348"/>
      <c r="I40" s="125"/>
      <c r="J40" s="541"/>
      <c r="K40" s="542"/>
      <c r="L40" s="542"/>
      <c r="M40" s="543"/>
      <c r="N40" s="96"/>
      <c r="O40" s="128">
        <f t="shared" si="0"/>
      </c>
      <c r="P40" s="120">
        <f t="shared" si="1"/>
      </c>
    </row>
    <row r="41" spans="1:16" ht="12.75" customHeight="1">
      <c r="A41" s="346"/>
      <c r="B41" s="546"/>
      <c r="C41" s="547"/>
      <c r="D41" s="547"/>
      <c r="E41" s="547"/>
      <c r="F41" s="547"/>
      <c r="G41" s="547"/>
      <c r="H41" s="348"/>
      <c r="I41" s="125"/>
      <c r="J41" s="541"/>
      <c r="K41" s="542"/>
      <c r="L41" s="542"/>
      <c r="M41" s="543"/>
      <c r="N41" s="96"/>
      <c r="O41" s="128">
        <f t="shared" si="0"/>
      </c>
      <c r="P41" s="120">
        <f t="shared" si="1"/>
      </c>
    </row>
    <row r="42" spans="1:16" ht="12.75" customHeight="1">
      <c r="A42" s="346"/>
      <c r="B42" s="546"/>
      <c r="C42" s="547"/>
      <c r="D42" s="547"/>
      <c r="E42" s="547"/>
      <c r="F42" s="547"/>
      <c r="G42" s="547"/>
      <c r="H42" s="348"/>
      <c r="I42" s="125"/>
      <c r="J42" s="541"/>
      <c r="K42" s="542"/>
      <c r="L42" s="542"/>
      <c r="M42" s="543"/>
      <c r="N42" s="96"/>
      <c r="O42" s="128">
        <f t="shared" si="0"/>
      </c>
      <c r="P42" s="120">
        <f t="shared" si="1"/>
      </c>
    </row>
    <row r="43" spans="1:16" ht="12.75" customHeight="1">
      <c r="A43" s="346"/>
      <c r="B43" s="546"/>
      <c r="C43" s="547"/>
      <c r="D43" s="547"/>
      <c r="E43" s="547"/>
      <c r="F43" s="547"/>
      <c r="G43" s="547"/>
      <c r="H43" s="348"/>
      <c r="I43" s="125"/>
      <c r="J43" s="541"/>
      <c r="K43" s="542"/>
      <c r="L43" s="542"/>
      <c r="M43" s="543"/>
      <c r="N43" s="96"/>
      <c r="O43" s="128">
        <f t="shared" si="0"/>
      </c>
      <c r="P43" s="120">
        <f t="shared" si="1"/>
      </c>
    </row>
    <row r="44" spans="1:16" ht="12.75" customHeight="1">
      <c r="A44" s="346"/>
      <c r="B44" s="546"/>
      <c r="C44" s="547"/>
      <c r="D44" s="547"/>
      <c r="E44" s="547"/>
      <c r="F44" s="547"/>
      <c r="G44" s="547"/>
      <c r="H44" s="348"/>
      <c r="I44" s="125"/>
      <c r="J44" s="541"/>
      <c r="K44" s="542"/>
      <c r="L44" s="542"/>
      <c r="M44" s="543"/>
      <c r="N44" s="96"/>
      <c r="O44" s="128">
        <f t="shared" si="0"/>
      </c>
      <c r="P44" s="120">
        <f t="shared" si="1"/>
      </c>
    </row>
    <row r="45" spans="1:16" ht="12.75" customHeight="1">
      <c r="A45" s="346"/>
      <c r="B45" s="546"/>
      <c r="C45" s="547"/>
      <c r="D45" s="547"/>
      <c r="E45" s="547"/>
      <c r="F45" s="547"/>
      <c r="G45" s="547"/>
      <c r="H45" s="348"/>
      <c r="I45" s="125"/>
      <c r="J45" s="541"/>
      <c r="K45" s="542"/>
      <c r="L45" s="542"/>
      <c r="M45" s="543"/>
      <c r="N45" s="96"/>
      <c r="O45" s="128">
        <f t="shared" si="0"/>
      </c>
      <c r="P45" s="120">
        <f t="shared" si="1"/>
      </c>
    </row>
    <row r="46" spans="1:16" ht="12.75" customHeight="1">
      <c r="A46" s="346"/>
      <c r="B46" s="546"/>
      <c r="C46" s="547"/>
      <c r="D46" s="547"/>
      <c r="E46" s="547"/>
      <c r="F46" s="547"/>
      <c r="G46" s="547"/>
      <c r="H46" s="348"/>
      <c r="I46" s="125"/>
      <c r="J46" s="541"/>
      <c r="K46" s="542"/>
      <c r="L46" s="542"/>
      <c r="M46" s="543"/>
      <c r="N46" s="96"/>
      <c r="O46" s="128">
        <f t="shared" si="0"/>
      </c>
      <c r="P46" s="120">
        <f t="shared" si="1"/>
      </c>
    </row>
    <row r="47" spans="1:16" ht="12.75" customHeight="1">
      <c r="A47" s="346"/>
      <c r="B47" s="546"/>
      <c r="C47" s="547"/>
      <c r="D47" s="547"/>
      <c r="E47" s="547"/>
      <c r="F47" s="547"/>
      <c r="G47" s="547"/>
      <c r="H47" s="348"/>
      <c r="I47" s="125"/>
      <c r="J47" s="541"/>
      <c r="K47" s="542"/>
      <c r="L47" s="542"/>
      <c r="M47" s="543"/>
      <c r="N47" s="96"/>
      <c r="O47" s="128">
        <f t="shared" si="0"/>
      </c>
      <c r="P47" s="120">
        <f t="shared" si="1"/>
      </c>
    </row>
    <row r="48" spans="1:16" ht="12.75" customHeight="1">
      <c r="A48" s="346"/>
      <c r="B48" s="546"/>
      <c r="C48" s="547"/>
      <c r="D48" s="547"/>
      <c r="E48" s="547"/>
      <c r="F48" s="547"/>
      <c r="G48" s="547"/>
      <c r="H48" s="348"/>
      <c r="I48" s="125"/>
      <c r="J48" s="541"/>
      <c r="K48" s="542"/>
      <c r="L48" s="542"/>
      <c r="M48" s="543"/>
      <c r="N48" s="96"/>
      <c r="O48" s="128">
        <f t="shared" si="0"/>
      </c>
      <c r="P48" s="120">
        <f t="shared" si="1"/>
      </c>
    </row>
    <row r="49" spans="1:16" ht="12.75" customHeight="1">
      <c r="A49" s="346"/>
      <c r="B49" s="546"/>
      <c r="C49" s="547"/>
      <c r="D49" s="547"/>
      <c r="E49" s="547"/>
      <c r="F49" s="547"/>
      <c r="G49" s="547"/>
      <c r="H49" s="348"/>
      <c r="I49" s="125"/>
      <c r="J49" s="541"/>
      <c r="K49" s="542"/>
      <c r="L49" s="542"/>
      <c r="M49" s="543"/>
      <c r="N49" s="96"/>
      <c r="O49" s="128">
        <f t="shared" si="0"/>
      </c>
      <c r="P49" s="120">
        <f t="shared" si="1"/>
      </c>
    </row>
    <row r="50" spans="1:16" ht="12.75" customHeight="1">
      <c r="A50" s="346"/>
      <c r="B50" s="546"/>
      <c r="C50" s="547"/>
      <c r="D50" s="547"/>
      <c r="E50" s="547"/>
      <c r="F50" s="547"/>
      <c r="G50" s="547"/>
      <c r="H50" s="348"/>
      <c r="I50" s="125"/>
      <c r="J50" s="541"/>
      <c r="K50" s="542"/>
      <c r="L50" s="542"/>
      <c r="M50" s="543"/>
      <c r="N50" s="96"/>
      <c r="O50" s="128">
        <f t="shared" si="0"/>
      </c>
      <c r="P50" s="120">
        <f t="shared" si="1"/>
      </c>
    </row>
    <row r="51" spans="1:16" ht="12.75" customHeight="1">
      <c r="A51" s="346"/>
      <c r="B51" s="546"/>
      <c r="C51" s="547"/>
      <c r="D51" s="547"/>
      <c r="E51" s="547"/>
      <c r="F51" s="547"/>
      <c r="G51" s="547"/>
      <c r="H51" s="348"/>
      <c r="I51" s="125"/>
      <c r="J51" s="541"/>
      <c r="K51" s="542"/>
      <c r="L51" s="542"/>
      <c r="M51" s="543"/>
      <c r="N51" s="96"/>
      <c r="O51" s="128">
        <f t="shared" si="0"/>
      </c>
      <c r="P51" s="120">
        <f t="shared" si="1"/>
      </c>
    </row>
    <row r="52" spans="1:16" ht="12.75" customHeight="1">
      <c r="A52" s="346"/>
      <c r="B52" s="546"/>
      <c r="C52" s="547"/>
      <c r="D52" s="547"/>
      <c r="E52" s="547"/>
      <c r="F52" s="547"/>
      <c r="G52" s="547"/>
      <c r="H52" s="348"/>
      <c r="I52" s="125"/>
      <c r="J52" s="541"/>
      <c r="K52" s="542"/>
      <c r="L52" s="542"/>
      <c r="M52" s="543"/>
      <c r="N52" s="96"/>
      <c r="O52" s="128">
        <f t="shared" si="0"/>
      </c>
      <c r="P52" s="120">
        <f t="shared" si="1"/>
      </c>
    </row>
    <row r="53" spans="1:16" ht="12.75" customHeight="1">
      <c r="A53" s="346"/>
      <c r="B53" s="546"/>
      <c r="C53" s="547"/>
      <c r="D53" s="547"/>
      <c r="E53" s="547"/>
      <c r="F53" s="547"/>
      <c r="G53" s="547"/>
      <c r="H53" s="348"/>
      <c r="I53" s="125"/>
      <c r="J53" s="541"/>
      <c r="K53" s="542"/>
      <c r="L53" s="542"/>
      <c r="M53" s="543"/>
      <c r="N53" s="96"/>
      <c r="O53" s="128">
        <f t="shared" si="0"/>
      </c>
      <c r="P53" s="120">
        <f t="shared" si="1"/>
      </c>
    </row>
    <row r="54" spans="1:16" ht="12.75" customHeight="1">
      <c r="A54" s="346"/>
      <c r="B54" s="546"/>
      <c r="C54" s="547"/>
      <c r="D54" s="547"/>
      <c r="E54" s="547"/>
      <c r="F54" s="547"/>
      <c r="G54" s="547"/>
      <c r="H54" s="348"/>
      <c r="I54" s="125"/>
      <c r="J54" s="541"/>
      <c r="K54" s="542"/>
      <c r="L54" s="542"/>
      <c r="M54" s="543"/>
      <c r="N54" s="96"/>
      <c r="O54" s="128">
        <f t="shared" si="0"/>
      </c>
      <c r="P54" s="120">
        <f t="shared" si="1"/>
      </c>
    </row>
    <row r="55" spans="1:16" ht="12.75" customHeight="1">
      <c r="A55" s="346"/>
      <c r="B55" s="546"/>
      <c r="C55" s="547"/>
      <c r="D55" s="547"/>
      <c r="E55" s="547"/>
      <c r="F55" s="547"/>
      <c r="G55" s="547"/>
      <c r="H55" s="348"/>
      <c r="I55" s="125"/>
      <c r="J55" s="541"/>
      <c r="K55" s="542"/>
      <c r="L55" s="542"/>
      <c r="M55" s="543"/>
      <c r="N55" s="96"/>
      <c r="O55" s="128">
        <f t="shared" si="0"/>
      </c>
      <c r="P55" s="120">
        <f t="shared" si="1"/>
      </c>
    </row>
    <row r="56" spans="1:16" ht="12.75" customHeight="1">
      <c r="A56" s="346"/>
      <c r="B56" s="546"/>
      <c r="C56" s="547"/>
      <c r="D56" s="547"/>
      <c r="E56" s="547"/>
      <c r="F56" s="547"/>
      <c r="G56" s="547"/>
      <c r="H56" s="348"/>
      <c r="I56" s="125"/>
      <c r="J56" s="541"/>
      <c r="K56" s="542"/>
      <c r="L56" s="542"/>
      <c r="M56" s="543"/>
      <c r="N56" s="96"/>
      <c r="O56" s="128">
        <f t="shared" si="0"/>
      </c>
      <c r="P56" s="120">
        <f t="shared" si="1"/>
      </c>
    </row>
    <row r="57" spans="1:16" ht="12.75" customHeight="1">
      <c r="A57" s="346"/>
      <c r="B57" s="546"/>
      <c r="C57" s="547"/>
      <c r="D57" s="547"/>
      <c r="E57" s="547"/>
      <c r="F57" s="547"/>
      <c r="G57" s="547"/>
      <c r="H57" s="348"/>
      <c r="I57" s="125"/>
      <c r="J57" s="541"/>
      <c r="K57" s="542"/>
      <c r="L57" s="542"/>
      <c r="M57" s="543"/>
      <c r="N57" s="96"/>
      <c r="O57" s="128">
        <f t="shared" si="0"/>
      </c>
      <c r="P57" s="120">
        <f t="shared" si="1"/>
      </c>
    </row>
    <row r="58" spans="1:16" ht="12.75" customHeight="1">
      <c r="A58" s="346"/>
      <c r="B58" s="546"/>
      <c r="C58" s="547"/>
      <c r="D58" s="547"/>
      <c r="E58" s="547"/>
      <c r="F58" s="547"/>
      <c r="G58" s="547"/>
      <c r="H58" s="348"/>
      <c r="I58" s="125"/>
      <c r="J58" s="541"/>
      <c r="K58" s="542"/>
      <c r="L58" s="542"/>
      <c r="M58" s="543"/>
      <c r="N58" s="96"/>
      <c r="O58" s="128">
        <f t="shared" si="0"/>
      </c>
      <c r="P58" s="120">
        <f t="shared" si="1"/>
      </c>
    </row>
    <row r="59" spans="1:16" ht="12.75" customHeight="1">
      <c r="A59" s="346"/>
      <c r="B59" s="546"/>
      <c r="C59" s="547"/>
      <c r="D59" s="547"/>
      <c r="E59" s="547"/>
      <c r="F59" s="547"/>
      <c r="G59" s="547"/>
      <c r="H59" s="348"/>
      <c r="I59" s="125"/>
      <c r="J59" s="541"/>
      <c r="K59" s="542"/>
      <c r="L59" s="542"/>
      <c r="M59" s="543"/>
      <c r="N59" s="96"/>
      <c r="O59" s="128">
        <f t="shared" si="0"/>
      </c>
      <c r="P59" s="120">
        <f t="shared" si="1"/>
      </c>
    </row>
    <row r="60" spans="1:16" ht="12.75" customHeight="1">
      <c r="A60" s="346"/>
      <c r="B60" s="546"/>
      <c r="C60" s="547"/>
      <c r="D60" s="547"/>
      <c r="E60" s="547"/>
      <c r="F60" s="547"/>
      <c r="G60" s="547"/>
      <c r="H60" s="348"/>
      <c r="I60" s="125"/>
      <c r="J60" s="541"/>
      <c r="K60" s="542"/>
      <c r="L60" s="542"/>
      <c r="M60" s="543"/>
      <c r="N60" s="96"/>
      <c r="O60" s="128">
        <f t="shared" si="0"/>
      </c>
      <c r="P60" s="120">
        <f t="shared" si="1"/>
      </c>
    </row>
    <row r="61" spans="1:16" ht="12.75" customHeight="1">
      <c r="A61" s="346"/>
      <c r="B61" s="546"/>
      <c r="C61" s="547"/>
      <c r="D61" s="547"/>
      <c r="E61" s="547"/>
      <c r="F61" s="547"/>
      <c r="G61" s="547"/>
      <c r="H61" s="348"/>
      <c r="I61" s="125"/>
      <c r="J61" s="556"/>
      <c r="K61" s="542"/>
      <c r="L61" s="542"/>
      <c r="M61" s="543"/>
      <c r="N61" s="96"/>
      <c r="O61" s="128">
        <f t="shared" si="0"/>
      </c>
      <c r="P61" s="120">
        <f t="shared" si="1"/>
      </c>
    </row>
    <row r="62" spans="1:16" ht="12.75" customHeight="1">
      <c r="A62" s="346"/>
      <c r="B62" s="546"/>
      <c r="C62" s="547"/>
      <c r="D62" s="547"/>
      <c r="E62" s="547"/>
      <c r="F62" s="547"/>
      <c r="G62" s="547"/>
      <c r="H62" s="348"/>
      <c r="I62" s="125"/>
      <c r="J62" s="557"/>
      <c r="K62" s="558"/>
      <c r="L62" s="558"/>
      <c r="M62" s="559"/>
      <c r="N62" s="96"/>
      <c r="O62" s="128">
        <f t="shared" si="0"/>
      </c>
      <c r="P62" s="120">
        <f t="shared" si="1"/>
      </c>
    </row>
    <row r="63" spans="1:16" ht="12.75" customHeight="1">
      <c r="A63" s="295"/>
      <c r="B63" s="548" t="s">
        <v>349</v>
      </c>
      <c r="C63" s="478"/>
      <c r="D63" s="478"/>
      <c r="E63" s="478"/>
      <c r="F63" s="478"/>
      <c r="G63" s="478"/>
      <c r="H63" s="478"/>
      <c r="I63" s="549"/>
      <c r="J63" s="560">
        <f>SUM(J10:M62)</f>
        <v>0</v>
      </c>
      <c r="K63" s="561"/>
      <c r="L63" s="561"/>
      <c r="M63" s="562"/>
      <c r="N63" s="257" t="s">
        <v>360</v>
      </c>
      <c r="O63" s="128">
        <f>SUM(O12:O62)</f>
        <v>0</v>
      </c>
      <c r="P63" s="119">
        <f>SUM(P12:P62)</f>
        <v>0</v>
      </c>
    </row>
  </sheetData>
  <sheetProtection password="9DBB" sheet="1" selectLockedCells="1"/>
  <mergeCells count="60">
    <mergeCell ref="B12:G62"/>
    <mergeCell ref="J16:M16"/>
    <mergeCell ref="J17:M17"/>
    <mergeCell ref="J25:M25"/>
    <mergeCell ref="J26:M26"/>
    <mergeCell ref="J27:M27"/>
    <mergeCell ref="J12:M12"/>
    <mergeCell ref="J45:M45"/>
    <mergeCell ref="J41:M41"/>
    <mergeCell ref="J42:M42"/>
    <mergeCell ref="B8:I8"/>
    <mergeCell ref="B9:I9"/>
    <mergeCell ref="B10:I10"/>
    <mergeCell ref="J10:M10"/>
    <mergeCell ref="B11:I11"/>
    <mergeCell ref="J11:M11"/>
    <mergeCell ref="J13:M13"/>
    <mergeCell ref="J14:M14"/>
    <mergeCell ref="J31:M31"/>
    <mergeCell ref="J32:M32"/>
    <mergeCell ref="J33:M33"/>
    <mergeCell ref="J34:M34"/>
    <mergeCell ref="J24:M24"/>
    <mergeCell ref="J38:M38"/>
    <mergeCell ref="J29:M29"/>
    <mergeCell ref="J30:M30"/>
    <mergeCell ref="J39:M39"/>
    <mergeCell ref="J43:M43"/>
    <mergeCell ref="J44:M44"/>
    <mergeCell ref="J40:M40"/>
    <mergeCell ref="J61:M61"/>
    <mergeCell ref="J18:M18"/>
    <mergeCell ref="J21:M21"/>
    <mergeCell ref="J22:M22"/>
    <mergeCell ref="J19:M19"/>
    <mergeCell ref="J20:M20"/>
    <mergeCell ref="J28:M28"/>
    <mergeCell ref="J35:M35"/>
    <mergeCell ref="J36:M36"/>
    <mergeCell ref="J37:M37"/>
    <mergeCell ref="J49:M49"/>
    <mergeCell ref="J46:M46"/>
    <mergeCell ref="J51:M51"/>
    <mergeCell ref="J23:M23"/>
    <mergeCell ref="B63:I63"/>
    <mergeCell ref="J63:M63"/>
    <mergeCell ref="J57:M57"/>
    <mergeCell ref="J58:M58"/>
    <mergeCell ref="J59:M59"/>
    <mergeCell ref="J60:M60"/>
    <mergeCell ref="J50:M50"/>
    <mergeCell ref="J62:M62"/>
    <mergeCell ref="J52:M52"/>
    <mergeCell ref="J15:M15"/>
    <mergeCell ref="J53:M53"/>
    <mergeCell ref="J54:M54"/>
    <mergeCell ref="J55:M55"/>
    <mergeCell ref="J56:M56"/>
    <mergeCell ref="J47:M47"/>
    <mergeCell ref="J48:M48"/>
  </mergeCells>
  <printOptions horizontalCentered="1" verticalCentered="1"/>
  <pageMargins left="0" right="0" top="0" bottom="0" header="0.31" footer="0.5"/>
  <pageSetup firstPageNumber="0" useFirstPageNumber="1" fitToHeight="1" fitToWidth="1" orientation="portrait" scale="9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72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B30" sqref="B30:J30"/>
    </sheetView>
  </sheetViews>
  <sheetFormatPr defaultColWidth="11.421875" defaultRowHeight="12.75"/>
  <cols>
    <col min="1" max="1" width="4.8515625" style="28" customWidth="1"/>
    <col min="2" max="2" width="3.00390625" style="28" customWidth="1"/>
    <col min="3" max="11" width="2.421875" style="28" customWidth="1"/>
    <col min="12" max="12" width="2.8515625" style="28" customWidth="1"/>
    <col min="13" max="30" width="2.421875" style="28" customWidth="1"/>
    <col min="31" max="35" width="2.7109375" style="28" customWidth="1"/>
    <col min="36" max="36" width="2.421875" style="28" customWidth="1"/>
    <col min="37" max="37" width="5.8515625" style="28" customWidth="1"/>
    <col min="38" max="38" width="11.421875" style="113" customWidth="1"/>
    <col min="39" max="16384" width="11.421875" style="28" customWidth="1"/>
  </cols>
  <sheetData>
    <row r="1" ht="12.75"/>
    <row r="2" ht="12.75"/>
    <row r="3" ht="12.75"/>
    <row r="4" ht="12.75"/>
    <row r="5" spans="1:37" ht="12" customHeight="1">
      <c r="A5" s="27"/>
      <c r="B5" s="27"/>
      <c r="C5" s="23" t="s">
        <v>415</v>
      </c>
      <c r="D5" s="27"/>
      <c r="E5" s="27"/>
      <c r="F5" s="27"/>
      <c r="G5" s="27"/>
      <c r="H5" s="27"/>
      <c r="I5" s="27"/>
      <c r="J5" s="27"/>
      <c r="K5" s="27"/>
      <c r="L5" s="27"/>
      <c r="N5" s="27"/>
      <c r="R5" s="27"/>
      <c r="S5" s="264" t="s">
        <v>472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</row>
    <row r="6" spans="1:37" ht="7.5" customHeight="1">
      <c r="A6" s="27"/>
      <c r="B6" s="27"/>
      <c r="C6" s="23" t="s">
        <v>416</v>
      </c>
      <c r="D6" s="27"/>
      <c r="E6" s="24" t="s">
        <v>473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37" ht="7.5" customHeight="1">
      <c r="A7" s="27"/>
      <c r="B7" s="25" t="s">
        <v>418</v>
      </c>
      <c r="C7" s="29"/>
      <c r="D7" s="29"/>
      <c r="E7" s="82" t="s">
        <v>474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pans="1:37" ht="11.25" customHeight="1">
      <c r="A8" s="27"/>
      <c r="B8" s="27"/>
      <c r="C8" s="73" t="s">
        <v>419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66" t="s">
        <v>421</v>
      </c>
      <c r="AF8" s="37"/>
      <c r="AG8" s="80"/>
      <c r="AH8" s="46" t="s">
        <v>422</v>
      </c>
      <c r="AI8" s="46"/>
      <c r="AJ8" s="31"/>
      <c r="AK8" s="37"/>
    </row>
    <row r="9" spans="1:37" ht="3" customHeight="1">
      <c r="A9" s="27"/>
      <c r="B9" s="27"/>
      <c r="C9" s="30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31"/>
      <c r="AD9" s="31"/>
      <c r="AE9" s="32"/>
      <c r="AF9" s="31"/>
      <c r="AG9" s="80"/>
      <c r="AH9" s="40"/>
      <c r="AI9" s="40"/>
      <c r="AJ9" s="31"/>
      <c r="AK9" s="31"/>
    </row>
    <row r="10" spans="1:37" ht="19.5" customHeight="1">
      <c r="A10" s="74" t="s">
        <v>475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5"/>
      <c r="AC10" s="72" t="s">
        <v>476</v>
      </c>
      <c r="AD10" s="37"/>
      <c r="AE10" s="27"/>
      <c r="AF10" s="35"/>
      <c r="AG10" s="265" t="s">
        <v>477</v>
      </c>
      <c r="AH10" s="27"/>
      <c r="AI10" s="27"/>
      <c r="AJ10" s="27"/>
      <c r="AK10" s="35"/>
    </row>
    <row r="11" spans="1:37" ht="12.75" customHeight="1">
      <c r="A11" s="6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5"/>
      <c r="AC11" s="414">
        <f>IF(Front_Page!T14="","",Front_Page!T14)</f>
      </c>
      <c r="AD11" s="409"/>
      <c r="AE11" s="409"/>
      <c r="AF11" s="410"/>
      <c r="AG11" s="414">
        <f>IF(Front_Page!AG12="","",Front_Page!AG12)</f>
      </c>
      <c r="AH11" s="409"/>
      <c r="AI11" s="409"/>
      <c r="AJ11" s="409"/>
      <c r="AK11" s="410"/>
    </row>
    <row r="12" spans="1:37" ht="2.25" customHeight="1">
      <c r="A12" s="26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8"/>
      <c r="AC12" s="32"/>
      <c r="AD12" s="31"/>
      <c r="AE12" s="32"/>
      <c r="AF12" s="38"/>
      <c r="AG12" s="488"/>
      <c r="AH12" s="412"/>
      <c r="AI12" s="412"/>
      <c r="AJ12" s="412"/>
      <c r="AK12" s="485"/>
    </row>
    <row r="13" spans="1:37" ht="9" customHeight="1">
      <c r="A13" s="105" t="s">
        <v>438</v>
      </c>
      <c r="B13" s="106"/>
      <c r="C13" s="101" t="s">
        <v>439</v>
      </c>
      <c r="D13" s="42"/>
      <c r="E13" s="42"/>
      <c r="F13" s="41"/>
      <c r="G13" s="43"/>
      <c r="H13" s="41"/>
      <c r="I13" s="101" t="s">
        <v>440</v>
      </c>
      <c r="J13" s="42"/>
      <c r="K13" s="43"/>
      <c r="L13" s="41"/>
      <c r="M13" s="41"/>
      <c r="N13" s="101" t="s">
        <v>441</v>
      </c>
      <c r="O13" s="41"/>
      <c r="P13" s="43"/>
      <c r="Q13" s="41"/>
      <c r="R13" s="41"/>
      <c r="S13" s="101" t="s">
        <v>442</v>
      </c>
      <c r="T13" s="41"/>
      <c r="U13" s="43"/>
      <c r="V13" s="41"/>
      <c r="W13" s="101" t="s">
        <v>443</v>
      </c>
      <c r="X13" s="42"/>
      <c r="Y13" s="42"/>
      <c r="Z13" s="43"/>
      <c r="AA13" s="41"/>
      <c r="AB13" s="41"/>
      <c r="AC13" s="101" t="s">
        <v>444</v>
      </c>
      <c r="AD13" s="41"/>
      <c r="AE13" s="43"/>
      <c r="AF13" s="41"/>
      <c r="AG13" s="101" t="s">
        <v>445</v>
      </c>
      <c r="AH13" s="42"/>
      <c r="AI13" s="42"/>
      <c r="AJ13" s="42"/>
      <c r="AK13" s="43"/>
    </row>
    <row r="14" spans="1:37" ht="16.5" customHeight="1">
      <c r="A14" s="81">
        <f>IF(AF14="","","012")</f>
      </c>
      <c r="B14" s="565"/>
      <c r="C14" s="373"/>
      <c r="D14" s="373"/>
      <c r="E14" s="373"/>
      <c r="F14" s="373"/>
      <c r="G14" s="374"/>
      <c r="H14" s="566"/>
      <c r="I14" s="567"/>
      <c r="J14" s="567"/>
      <c r="K14" s="568"/>
      <c r="L14" s="569"/>
      <c r="M14" s="373"/>
      <c r="N14" s="373"/>
      <c r="O14" s="373"/>
      <c r="P14" s="374"/>
      <c r="Q14" s="565"/>
      <c r="R14" s="373"/>
      <c r="S14" s="373"/>
      <c r="T14" s="373"/>
      <c r="U14" s="374"/>
      <c r="V14" s="570"/>
      <c r="W14" s="373"/>
      <c r="X14" s="373"/>
      <c r="Y14" s="373"/>
      <c r="Z14" s="374"/>
      <c r="AA14" s="569"/>
      <c r="AB14" s="373"/>
      <c r="AC14" s="373"/>
      <c r="AD14" s="373"/>
      <c r="AE14" s="374"/>
      <c r="AF14" s="571"/>
      <c r="AG14" s="572"/>
      <c r="AH14" s="572"/>
      <c r="AI14" s="572"/>
      <c r="AJ14" s="572"/>
      <c r="AK14" s="573"/>
    </row>
    <row r="15" spans="1:37" ht="9.75" customHeight="1">
      <c r="A15" s="44"/>
      <c r="B15" s="101" t="s">
        <v>446</v>
      </c>
      <c r="C15" s="42"/>
      <c r="D15" s="42"/>
      <c r="E15" s="42"/>
      <c r="F15" s="42"/>
      <c r="G15" s="42"/>
      <c r="H15" s="42"/>
      <c r="I15" s="42"/>
      <c r="J15" s="102"/>
      <c r="K15" s="107" t="s">
        <v>447</v>
      </c>
      <c r="L15" s="42"/>
      <c r="M15" s="42"/>
      <c r="N15" s="42"/>
      <c r="O15" s="103"/>
      <c r="P15" s="104" t="s">
        <v>448</v>
      </c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3"/>
    </row>
    <row r="16" spans="1:37" ht="16.5" customHeight="1">
      <c r="A16" s="124"/>
      <c r="B16" s="563"/>
      <c r="C16" s="373"/>
      <c r="D16" s="373"/>
      <c r="E16" s="373"/>
      <c r="F16" s="373"/>
      <c r="G16" s="373"/>
      <c r="H16" s="373"/>
      <c r="I16" s="373"/>
      <c r="J16" s="374"/>
      <c r="K16" s="564"/>
      <c r="L16" s="373"/>
      <c r="M16" s="373"/>
      <c r="N16" s="373"/>
      <c r="O16" s="374"/>
      <c r="P16" s="372"/>
      <c r="Q16" s="373"/>
      <c r="R16" s="373"/>
      <c r="S16" s="373"/>
      <c r="T16" s="373"/>
      <c r="U16" s="373"/>
      <c r="V16" s="373"/>
      <c r="W16" s="373"/>
      <c r="X16" s="373"/>
      <c r="Y16" s="373"/>
      <c r="Z16" s="374"/>
      <c r="AA16" s="372"/>
      <c r="AB16" s="373"/>
      <c r="AC16" s="373"/>
      <c r="AD16" s="373"/>
      <c r="AE16" s="374"/>
      <c r="AF16" s="372"/>
      <c r="AG16" s="373"/>
      <c r="AH16" s="373"/>
      <c r="AI16" s="374"/>
      <c r="AJ16" s="372"/>
      <c r="AK16" s="374"/>
    </row>
    <row r="17" spans="1:37" ht="9" customHeight="1">
      <c r="A17" s="44"/>
      <c r="B17" s="108" t="s">
        <v>448</v>
      </c>
      <c r="C17" s="42"/>
      <c r="D17" s="42"/>
      <c r="E17" s="42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3"/>
    </row>
    <row r="18" spans="1:38" s="121" customFormat="1" ht="16.5" customHeight="1">
      <c r="A18" s="44"/>
      <c r="B18" s="372"/>
      <c r="C18" s="373"/>
      <c r="D18" s="373"/>
      <c r="E18" s="373"/>
      <c r="F18" s="373"/>
      <c r="G18" s="373"/>
      <c r="H18" s="373"/>
      <c r="I18" s="374"/>
      <c r="J18" s="372"/>
      <c r="K18" s="373"/>
      <c r="L18" s="373"/>
      <c r="M18" s="373"/>
      <c r="N18" s="373"/>
      <c r="O18" s="374"/>
      <c r="P18" s="372"/>
      <c r="Q18" s="373"/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  <c r="AJ18" s="373"/>
      <c r="AK18" s="374"/>
      <c r="AL18" s="266"/>
    </row>
    <row r="19" spans="1:38" s="121" customFormat="1" ht="7.5" customHeight="1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50"/>
      <c r="AL19" s="266"/>
    </row>
    <row r="20" spans="1:38" s="121" customFormat="1" ht="9" customHeight="1">
      <c r="A20" s="105" t="s">
        <v>438</v>
      </c>
      <c r="B20" s="106"/>
      <c r="C20" s="101" t="s">
        <v>439</v>
      </c>
      <c r="D20" s="42"/>
      <c r="E20" s="42"/>
      <c r="F20" s="41"/>
      <c r="G20" s="43"/>
      <c r="H20" s="41"/>
      <c r="I20" s="101" t="s">
        <v>440</v>
      </c>
      <c r="J20" s="42"/>
      <c r="K20" s="43"/>
      <c r="L20" s="41"/>
      <c r="M20" s="41"/>
      <c r="N20" s="101" t="s">
        <v>441</v>
      </c>
      <c r="O20" s="41"/>
      <c r="P20" s="43"/>
      <c r="Q20" s="41"/>
      <c r="R20" s="41"/>
      <c r="S20" s="101" t="s">
        <v>442</v>
      </c>
      <c r="T20" s="41"/>
      <c r="U20" s="43"/>
      <c r="V20" s="41"/>
      <c r="W20" s="101" t="s">
        <v>443</v>
      </c>
      <c r="X20" s="42"/>
      <c r="Y20" s="42"/>
      <c r="Z20" s="43"/>
      <c r="AA20" s="41"/>
      <c r="AB20" s="41"/>
      <c r="AC20" s="101" t="s">
        <v>444</v>
      </c>
      <c r="AD20" s="41"/>
      <c r="AE20" s="43"/>
      <c r="AF20" s="41"/>
      <c r="AG20" s="101" t="s">
        <v>445</v>
      </c>
      <c r="AH20" s="42"/>
      <c r="AI20" s="42"/>
      <c r="AJ20" s="42"/>
      <c r="AK20" s="43"/>
      <c r="AL20" s="266"/>
    </row>
    <row r="21" spans="1:38" s="121" customFormat="1" ht="16.5" customHeight="1">
      <c r="A21" s="81">
        <f>IF(AF21="","","013")</f>
      </c>
      <c r="B21" s="565"/>
      <c r="C21" s="373"/>
      <c r="D21" s="373"/>
      <c r="E21" s="373"/>
      <c r="F21" s="373"/>
      <c r="G21" s="374"/>
      <c r="H21" s="566"/>
      <c r="I21" s="567"/>
      <c r="J21" s="567"/>
      <c r="K21" s="568"/>
      <c r="L21" s="569"/>
      <c r="M21" s="373"/>
      <c r="N21" s="373"/>
      <c r="O21" s="373"/>
      <c r="P21" s="374"/>
      <c r="Q21" s="565"/>
      <c r="R21" s="373"/>
      <c r="S21" s="373"/>
      <c r="T21" s="373"/>
      <c r="U21" s="374"/>
      <c r="V21" s="570"/>
      <c r="W21" s="373"/>
      <c r="X21" s="373"/>
      <c r="Y21" s="373"/>
      <c r="Z21" s="374"/>
      <c r="AA21" s="569"/>
      <c r="AB21" s="373"/>
      <c r="AC21" s="373"/>
      <c r="AD21" s="373"/>
      <c r="AE21" s="374"/>
      <c r="AF21" s="571"/>
      <c r="AG21" s="572"/>
      <c r="AH21" s="572"/>
      <c r="AI21" s="572"/>
      <c r="AJ21" s="572"/>
      <c r="AK21" s="573"/>
      <c r="AL21" s="266"/>
    </row>
    <row r="22" spans="1:38" s="121" customFormat="1" ht="9.75" customHeight="1">
      <c r="A22" s="44"/>
      <c r="B22" s="101" t="s">
        <v>446</v>
      </c>
      <c r="C22" s="42"/>
      <c r="D22" s="42"/>
      <c r="E22" s="42"/>
      <c r="F22" s="42"/>
      <c r="G22" s="42"/>
      <c r="H22" s="42"/>
      <c r="I22" s="42"/>
      <c r="J22" s="102"/>
      <c r="K22" s="107" t="s">
        <v>447</v>
      </c>
      <c r="L22" s="42"/>
      <c r="M22" s="42"/>
      <c r="N22" s="42"/>
      <c r="O22" s="103"/>
      <c r="P22" s="104" t="s">
        <v>448</v>
      </c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3"/>
      <c r="AL22" s="266"/>
    </row>
    <row r="23" spans="1:38" s="121" customFormat="1" ht="16.5" customHeight="1">
      <c r="A23" s="124"/>
      <c r="B23" s="563"/>
      <c r="C23" s="373"/>
      <c r="D23" s="373"/>
      <c r="E23" s="373"/>
      <c r="F23" s="373"/>
      <c r="G23" s="373"/>
      <c r="H23" s="373"/>
      <c r="I23" s="373"/>
      <c r="J23" s="374"/>
      <c r="K23" s="564"/>
      <c r="L23" s="373"/>
      <c r="M23" s="373"/>
      <c r="N23" s="373"/>
      <c r="O23" s="374"/>
      <c r="P23" s="372"/>
      <c r="Q23" s="373"/>
      <c r="R23" s="373"/>
      <c r="S23" s="373"/>
      <c r="T23" s="373"/>
      <c r="U23" s="373"/>
      <c r="V23" s="373"/>
      <c r="W23" s="373"/>
      <c r="X23" s="373"/>
      <c r="Y23" s="373"/>
      <c r="Z23" s="374"/>
      <c r="AA23" s="372"/>
      <c r="AB23" s="373"/>
      <c r="AC23" s="373"/>
      <c r="AD23" s="373"/>
      <c r="AE23" s="374"/>
      <c r="AF23" s="372"/>
      <c r="AG23" s="373"/>
      <c r="AH23" s="373"/>
      <c r="AI23" s="374"/>
      <c r="AJ23" s="372"/>
      <c r="AK23" s="374"/>
      <c r="AL23" s="266"/>
    </row>
    <row r="24" spans="1:38" s="121" customFormat="1" ht="9" customHeight="1">
      <c r="A24" s="44"/>
      <c r="B24" s="108" t="s">
        <v>448</v>
      </c>
      <c r="C24" s="42"/>
      <c r="D24" s="42"/>
      <c r="E24" s="42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3"/>
      <c r="AL24" s="266"/>
    </row>
    <row r="25" spans="1:38" s="121" customFormat="1" ht="16.5" customHeight="1">
      <c r="A25" s="44"/>
      <c r="B25" s="372"/>
      <c r="C25" s="373"/>
      <c r="D25" s="373"/>
      <c r="E25" s="373"/>
      <c r="F25" s="373"/>
      <c r="G25" s="373"/>
      <c r="H25" s="373"/>
      <c r="I25" s="374"/>
      <c r="J25" s="372"/>
      <c r="K25" s="373"/>
      <c r="L25" s="373"/>
      <c r="M25" s="373"/>
      <c r="N25" s="373"/>
      <c r="O25" s="374"/>
      <c r="P25" s="372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4"/>
      <c r="AL25" s="266"/>
    </row>
    <row r="26" spans="1:38" s="121" customFormat="1" ht="7.5" customHeight="1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50"/>
      <c r="AL26" s="266"/>
    </row>
    <row r="27" spans="1:38" s="121" customFormat="1" ht="9" customHeight="1">
      <c r="A27" s="105" t="s">
        <v>438</v>
      </c>
      <c r="B27" s="106"/>
      <c r="C27" s="101" t="s">
        <v>439</v>
      </c>
      <c r="D27" s="42"/>
      <c r="E27" s="42"/>
      <c r="F27" s="41"/>
      <c r="G27" s="43"/>
      <c r="H27" s="41"/>
      <c r="I27" s="101" t="s">
        <v>440</v>
      </c>
      <c r="J27" s="42"/>
      <c r="K27" s="43"/>
      <c r="L27" s="41"/>
      <c r="M27" s="41"/>
      <c r="N27" s="101" t="s">
        <v>441</v>
      </c>
      <c r="O27" s="41"/>
      <c r="P27" s="43"/>
      <c r="Q27" s="41"/>
      <c r="R27" s="41"/>
      <c r="S27" s="101" t="s">
        <v>442</v>
      </c>
      <c r="T27" s="41"/>
      <c r="U27" s="43"/>
      <c r="V27" s="41"/>
      <c r="W27" s="101" t="s">
        <v>443</v>
      </c>
      <c r="X27" s="42"/>
      <c r="Y27" s="42"/>
      <c r="Z27" s="43"/>
      <c r="AA27" s="41"/>
      <c r="AB27" s="41"/>
      <c r="AC27" s="101" t="s">
        <v>444</v>
      </c>
      <c r="AD27" s="41"/>
      <c r="AE27" s="43"/>
      <c r="AF27" s="41"/>
      <c r="AG27" s="101" t="s">
        <v>445</v>
      </c>
      <c r="AH27" s="42"/>
      <c r="AI27" s="42"/>
      <c r="AJ27" s="42"/>
      <c r="AK27" s="43"/>
      <c r="AL27" s="266"/>
    </row>
    <row r="28" spans="1:38" s="121" customFormat="1" ht="16.5" customHeight="1">
      <c r="A28" s="81">
        <f>IF(AF28="","","014")</f>
      </c>
      <c r="B28" s="565"/>
      <c r="C28" s="373"/>
      <c r="D28" s="373"/>
      <c r="E28" s="373"/>
      <c r="F28" s="373"/>
      <c r="G28" s="374"/>
      <c r="H28" s="566"/>
      <c r="I28" s="567"/>
      <c r="J28" s="567"/>
      <c r="K28" s="568"/>
      <c r="L28" s="569"/>
      <c r="M28" s="373"/>
      <c r="N28" s="373"/>
      <c r="O28" s="373"/>
      <c r="P28" s="374"/>
      <c r="Q28" s="565"/>
      <c r="R28" s="373"/>
      <c r="S28" s="373"/>
      <c r="T28" s="373"/>
      <c r="U28" s="374"/>
      <c r="V28" s="570"/>
      <c r="W28" s="373"/>
      <c r="X28" s="373"/>
      <c r="Y28" s="373"/>
      <c r="Z28" s="374"/>
      <c r="AA28" s="569"/>
      <c r="AB28" s="373"/>
      <c r="AC28" s="373"/>
      <c r="AD28" s="373"/>
      <c r="AE28" s="374"/>
      <c r="AF28" s="571"/>
      <c r="AG28" s="572"/>
      <c r="AH28" s="572"/>
      <c r="AI28" s="572"/>
      <c r="AJ28" s="572"/>
      <c r="AK28" s="573"/>
      <c r="AL28" s="266"/>
    </row>
    <row r="29" spans="1:38" s="121" customFormat="1" ht="9.75" customHeight="1">
      <c r="A29" s="44"/>
      <c r="B29" s="101" t="s">
        <v>446</v>
      </c>
      <c r="C29" s="42"/>
      <c r="D29" s="42"/>
      <c r="E29" s="42"/>
      <c r="F29" s="42"/>
      <c r="G29" s="42"/>
      <c r="H29" s="42"/>
      <c r="I29" s="42"/>
      <c r="J29" s="102"/>
      <c r="K29" s="107" t="s">
        <v>447</v>
      </c>
      <c r="L29" s="42"/>
      <c r="M29" s="42"/>
      <c r="N29" s="42"/>
      <c r="O29" s="103"/>
      <c r="P29" s="104" t="s">
        <v>448</v>
      </c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3"/>
      <c r="AL29" s="266"/>
    </row>
    <row r="30" spans="1:38" s="121" customFormat="1" ht="16.5" customHeight="1">
      <c r="A30" s="124"/>
      <c r="B30" s="563"/>
      <c r="C30" s="373"/>
      <c r="D30" s="373"/>
      <c r="E30" s="373"/>
      <c r="F30" s="373"/>
      <c r="G30" s="373"/>
      <c r="H30" s="373"/>
      <c r="I30" s="373"/>
      <c r="J30" s="374"/>
      <c r="K30" s="564"/>
      <c r="L30" s="373"/>
      <c r="M30" s="373"/>
      <c r="N30" s="373"/>
      <c r="O30" s="374"/>
      <c r="P30" s="372"/>
      <c r="Q30" s="373"/>
      <c r="R30" s="373"/>
      <c r="S30" s="373"/>
      <c r="T30" s="373"/>
      <c r="U30" s="373"/>
      <c r="V30" s="373"/>
      <c r="W30" s="373"/>
      <c r="X30" s="373"/>
      <c r="Y30" s="373"/>
      <c r="Z30" s="374"/>
      <c r="AA30" s="372"/>
      <c r="AB30" s="373"/>
      <c r="AC30" s="373"/>
      <c r="AD30" s="373"/>
      <c r="AE30" s="374"/>
      <c r="AF30" s="372"/>
      <c r="AG30" s="373"/>
      <c r="AH30" s="373"/>
      <c r="AI30" s="374"/>
      <c r="AJ30" s="372"/>
      <c r="AK30" s="374"/>
      <c r="AL30" s="266"/>
    </row>
    <row r="31" spans="1:38" s="121" customFormat="1" ht="9" customHeight="1">
      <c r="A31" s="44"/>
      <c r="B31" s="108" t="s">
        <v>448</v>
      </c>
      <c r="C31" s="42"/>
      <c r="D31" s="42"/>
      <c r="E31" s="42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3"/>
      <c r="AL31" s="266"/>
    </row>
    <row r="32" spans="1:38" s="121" customFormat="1" ht="16.5" customHeight="1">
      <c r="A32" s="44"/>
      <c r="B32" s="372"/>
      <c r="C32" s="373"/>
      <c r="D32" s="373"/>
      <c r="E32" s="373"/>
      <c r="F32" s="373"/>
      <c r="G32" s="373"/>
      <c r="H32" s="373"/>
      <c r="I32" s="374"/>
      <c r="J32" s="372"/>
      <c r="K32" s="373"/>
      <c r="L32" s="373"/>
      <c r="M32" s="373"/>
      <c r="N32" s="373"/>
      <c r="O32" s="374"/>
      <c r="P32" s="372"/>
      <c r="Q32" s="373"/>
      <c r="R32" s="373"/>
      <c r="S32" s="373"/>
      <c r="T32" s="373"/>
      <c r="U32" s="373"/>
      <c r="V32" s="373"/>
      <c r="W32" s="373"/>
      <c r="X32" s="373"/>
      <c r="Y32" s="373"/>
      <c r="Z32" s="373"/>
      <c r="AA32" s="373"/>
      <c r="AB32" s="373"/>
      <c r="AC32" s="373"/>
      <c r="AD32" s="373"/>
      <c r="AE32" s="373"/>
      <c r="AF32" s="373"/>
      <c r="AG32" s="373"/>
      <c r="AH32" s="373"/>
      <c r="AI32" s="373"/>
      <c r="AJ32" s="373"/>
      <c r="AK32" s="374"/>
      <c r="AL32" s="266"/>
    </row>
    <row r="33" spans="1:38" s="121" customFormat="1" ht="7.5" customHeigh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0"/>
      <c r="AL33" s="266"/>
    </row>
    <row r="34" spans="1:38" s="121" customFormat="1" ht="9" customHeight="1">
      <c r="A34" s="105" t="s">
        <v>438</v>
      </c>
      <c r="B34" s="106"/>
      <c r="C34" s="101" t="s">
        <v>439</v>
      </c>
      <c r="D34" s="42"/>
      <c r="E34" s="42"/>
      <c r="F34" s="41"/>
      <c r="G34" s="43"/>
      <c r="H34" s="41"/>
      <c r="I34" s="101" t="s">
        <v>440</v>
      </c>
      <c r="J34" s="42"/>
      <c r="K34" s="43"/>
      <c r="L34" s="41"/>
      <c r="M34" s="41"/>
      <c r="N34" s="101" t="s">
        <v>441</v>
      </c>
      <c r="O34" s="41"/>
      <c r="P34" s="43"/>
      <c r="Q34" s="41"/>
      <c r="R34" s="41"/>
      <c r="S34" s="101" t="s">
        <v>442</v>
      </c>
      <c r="T34" s="41"/>
      <c r="U34" s="43"/>
      <c r="V34" s="41"/>
      <c r="W34" s="101" t="s">
        <v>443</v>
      </c>
      <c r="X34" s="42"/>
      <c r="Y34" s="42"/>
      <c r="Z34" s="43"/>
      <c r="AA34" s="41"/>
      <c r="AB34" s="41"/>
      <c r="AC34" s="101" t="s">
        <v>444</v>
      </c>
      <c r="AD34" s="41"/>
      <c r="AE34" s="43"/>
      <c r="AF34" s="41"/>
      <c r="AG34" s="101" t="s">
        <v>445</v>
      </c>
      <c r="AH34" s="42"/>
      <c r="AI34" s="42"/>
      <c r="AJ34" s="42"/>
      <c r="AK34" s="43"/>
      <c r="AL34" s="266"/>
    </row>
    <row r="35" spans="1:38" s="121" customFormat="1" ht="16.5" customHeight="1">
      <c r="A35" s="81">
        <f>IF(AF35="","","015")</f>
      </c>
      <c r="B35" s="565"/>
      <c r="C35" s="373"/>
      <c r="D35" s="373"/>
      <c r="E35" s="373"/>
      <c r="F35" s="373"/>
      <c r="G35" s="374"/>
      <c r="H35" s="566"/>
      <c r="I35" s="567"/>
      <c r="J35" s="567"/>
      <c r="K35" s="568"/>
      <c r="L35" s="569"/>
      <c r="M35" s="373"/>
      <c r="N35" s="373"/>
      <c r="O35" s="373"/>
      <c r="P35" s="374"/>
      <c r="Q35" s="565"/>
      <c r="R35" s="373"/>
      <c r="S35" s="373"/>
      <c r="T35" s="373"/>
      <c r="U35" s="374"/>
      <c r="V35" s="570"/>
      <c r="W35" s="373"/>
      <c r="X35" s="373"/>
      <c r="Y35" s="373"/>
      <c r="Z35" s="374"/>
      <c r="AA35" s="569"/>
      <c r="AB35" s="373"/>
      <c r="AC35" s="373"/>
      <c r="AD35" s="373"/>
      <c r="AE35" s="374"/>
      <c r="AF35" s="571"/>
      <c r="AG35" s="572"/>
      <c r="AH35" s="572"/>
      <c r="AI35" s="572"/>
      <c r="AJ35" s="572"/>
      <c r="AK35" s="573"/>
      <c r="AL35" s="266"/>
    </row>
    <row r="36" spans="1:38" s="121" customFormat="1" ht="9.75" customHeight="1">
      <c r="A36" s="44"/>
      <c r="B36" s="101" t="s">
        <v>446</v>
      </c>
      <c r="C36" s="42"/>
      <c r="D36" s="42"/>
      <c r="E36" s="42"/>
      <c r="F36" s="42"/>
      <c r="G36" s="42"/>
      <c r="H36" s="42"/>
      <c r="I36" s="42"/>
      <c r="J36" s="102"/>
      <c r="K36" s="107" t="s">
        <v>447</v>
      </c>
      <c r="L36" s="42"/>
      <c r="M36" s="42"/>
      <c r="N36" s="42"/>
      <c r="O36" s="103"/>
      <c r="P36" s="104" t="s">
        <v>448</v>
      </c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3"/>
      <c r="AL36" s="266"/>
    </row>
    <row r="37" spans="1:38" s="121" customFormat="1" ht="16.5" customHeight="1">
      <c r="A37" s="124"/>
      <c r="B37" s="563"/>
      <c r="C37" s="373"/>
      <c r="D37" s="373"/>
      <c r="E37" s="373"/>
      <c r="F37" s="373"/>
      <c r="G37" s="373"/>
      <c r="H37" s="373"/>
      <c r="I37" s="373"/>
      <c r="J37" s="374"/>
      <c r="K37" s="564"/>
      <c r="L37" s="373"/>
      <c r="M37" s="373"/>
      <c r="N37" s="373"/>
      <c r="O37" s="374"/>
      <c r="P37" s="372"/>
      <c r="Q37" s="373"/>
      <c r="R37" s="373"/>
      <c r="S37" s="373"/>
      <c r="T37" s="373"/>
      <c r="U37" s="373"/>
      <c r="V37" s="373"/>
      <c r="W37" s="373"/>
      <c r="X37" s="373"/>
      <c r="Y37" s="373"/>
      <c r="Z37" s="374"/>
      <c r="AA37" s="372"/>
      <c r="AB37" s="373"/>
      <c r="AC37" s="373"/>
      <c r="AD37" s="373"/>
      <c r="AE37" s="374"/>
      <c r="AF37" s="372"/>
      <c r="AG37" s="373"/>
      <c r="AH37" s="373"/>
      <c r="AI37" s="374"/>
      <c r="AJ37" s="372"/>
      <c r="AK37" s="374"/>
      <c r="AL37" s="266"/>
    </row>
    <row r="38" spans="1:38" s="121" customFormat="1" ht="9" customHeight="1">
      <c r="A38" s="44"/>
      <c r="B38" s="108" t="s">
        <v>448</v>
      </c>
      <c r="C38" s="42"/>
      <c r="D38" s="42"/>
      <c r="E38" s="42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3"/>
      <c r="AL38" s="266"/>
    </row>
    <row r="39" spans="1:38" s="121" customFormat="1" ht="16.5" customHeight="1">
      <c r="A39" s="44"/>
      <c r="B39" s="372"/>
      <c r="C39" s="373"/>
      <c r="D39" s="373"/>
      <c r="E39" s="373"/>
      <c r="F39" s="373"/>
      <c r="G39" s="373"/>
      <c r="H39" s="373"/>
      <c r="I39" s="374"/>
      <c r="J39" s="372"/>
      <c r="K39" s="373"/>
      <c r="L39" s="373"/>
      <c r="M39" s="373"/>
      <c r="N39" s="373"/>
      <c r="O39" s="374"/>
      <c r="P39" s="372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4"/>
      <c r="AL39" s="266"/>
    </row>
    <row r="40" spans="1:38" s="121" customFormat="1" ht="7.5" customHeight="1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50"/>
      <c r="AL40" s="266"/>
    </row>
    <row r="41" spans="1:38" s="121" customFormat="1" ht="9" customHeight="1">
      <c r="A41" s="105" t="s">
        <v>438</v>
      </c>
      <c r="B41" s="106"/>
      <c r="C41" s="101" t="s">
        <v>439</v>
      </c>
      <c r="D41" s="42"/>
      <c r="E41" s="42"/>
      <c r="F41" s="41"/>
      <c r="G41" s="43"/>
      <c r="H41" s="41"/>
      <c r="I41" s="101" t="s">
        <v>440</v>
      </c>
      <c r="J41" s="42"/>
      <c r="K41" s="43"/>
      <c r="L41" s="41"/>
      <c r="M41" s="41"/>
      <c r="N41" s="101" t="s">
        <v>441</v>
      </c>
      <c r="O41" s="41"/>
      <c r="P41" s="43"/>
      <c r="Q41" s="41"/>
      <c r="R41" s="41"/>
      <c r="S41" s="101" t="s">
        <v>442</v>
      </c>
      <c r="T41" s="41"/>
      <c r="U41" s="43"/>
      <c r="V41" s="41"/>
      <c r="W41" s="101" t="s">
        <v>443</v>
      </c>
      <c r="X41" s="42"/>
      <c r="Y41" s="42"/>
      <c r="Z41" s="43"/>
      <c r="AA41" s="41"/>
      <c r="AB41" s="41"/>
      <c r="AC41" s="101" t="s">
        <v>444</v>
      </c>
      <c r="AD41" s="41"/>
      <c r="AE41" s="43"/>
      <c r="AF41" s="41"/>
      <c r="AG41" s="101" t="s">
        <v>445</v>
      </c>
      <c r="AH41" s="42"/>
      <c r="AI41" s="42"/>
      <c r="AJ41" s="42"/>
      <c r="AK41" s="43"/>
      <c r="AL41" s="266"/>
    </row>
    <row r="42" spans="1:38" s="121" customFormat="1" ht="16.5" customHeight="1">
      <c r="A42" s="81">
        <f>IF(AF42="","","016")</f>
      </c>
      <c r="B42" s="565"/>
      <c r="C42" s="373"/>
      <c r="D42" s="373"/>
      <c r="E42" s="373"/>
      <c r="F42" s="373"/>
      <c r="G42" s="374"/>
      <c r="H42" s="566"/>
      <c r="I42" s="567"/>
      <c r="J42" s="567"/>
      <c r="K42" s="568"/>
      <c r="L42" s="569"/>
      <c r="M42" s="373"/>
      <c r="N42" s="373"/>
      <c r="O42" s="373"/>
      <c r="P42" s="374"/>
      <c r="Q42" s="565"/>
      <c r="R42" s="373"/>
      <c r="S42" s="373"/>
      <c r="T42" s="373"/>
      <c r="U42" s="374"/>
      <c r="V42" s="570"/>
      <c r="W42" s="373"/>
      <c r="X42" s="373"/>
      <c r="Y42" s="373"/>
      <c r="Z42" s="374"/>
      <c r="AA42" s="569"/>
      <c r="AB42" s="373"/>
      <c r="AC42" s="373"/>
      <c r="AD42" s="373"/>
      <c r="AE42" s="374"/>
      <c r="AF42" s="571"/>
      <c r="AG42" s="572"/>
      <c r="AH42" s="572"/>
      <c r="AI42" s="572"/>
      <c r="AJ42" s="572"/>
      <c r="AK42" s="573"/>
      <c r="AL42" s="266"/>
    </row>
    <row r="43" spans="1:38" s="121" customFormat="1" ht="9.75" customHeight="1">
      <c r="A43" s="44"/>
      <c r="B43" s="101" t="s">
        <v>446</v>
      </c>
      <c r="C43" s="42"/>
      <c r="D43" s="42"/>
      <c r="E43" s="42"/>
      <c r="F43" s="42"/>
      <c r="G43" s="42"/>
      <c r="H43" s="42"/>
      <c r="I43" s="42"/>
      <c r="J43" s="102"/>
      <c r="K43" s="107" t="s">
        <v>447</v>
      </c>
      <c r="L43" s="42"/>
      <c r="M43" s="42"/>
      <c r="N43" s="42"/>
      <c r="O43" s="103"/>
      <c r="P43" s="104" t="s">
        <v>448</v>
      </c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3"/>
      <c r="AL43" s="266"/>
    </row>
    <row r="44" spans="1:38" s="121" customFormat="1" ht="16.5" customHeight="1">
      <c r="A44" s="124"/>
      <c r="B44" s="563"/>
      <c r="C44" s="373"/>
      <c r="D44" s="373"/>
      <c r="E44" s="373"/>
      <c r="F44" s="373"/>
      <c r="G44" s="373"/>
      <c r="H44" s="373"/>
      <c r="I44" s="373"/>
      <c r="J44" s="374"/>
      <c r="K44" s="564"/>
      <c r="L44" s="373"/>
      <c r="M44" s="373"/>
      <c r="N44" s="373"/>
      <c r="O44" s="374"/>
      <c r="P44" s="372"/>
      <c r="Q44" s="373"/>
      <c r="R44" s="373"/>
      <c r="S44" s="373"/>
      <c r="T44" s="373"/>
      <c r="U44" s="373"/>
      <c r="V44" s="373"/>
      <c r="W44" s="373"/>
      <c r="X44" s="373"/>
      <c r="Y44" s="373"/>
      <c r="Z44" s="374"/>
      <c r="AA44" s="372"/>
      <c r="AB44" s="373"/>
      <c r="AC44" s="373"/>
      <c r="AD44" s="373"/>
      <c r="AE44" s="374"/>
      <c r="AF44" s="372"/>
      <c r="AG44" s="373"/>
      <c r="AH44" s="373"/>
      <c r="AI44" s="374"/>
      <c r="AJ44" s="372"/>
      <c r="AK44" s="374"/>
      <c r="AL44" s="266"/>
    </row>
    <row r="45" spans="1:38" s="121" customFormat="1" ht="9" customHeight="1">
      <c r="A45" s="44"/>
      <c r="B45" s="108" t="s">
        <v>448</v>
      </c>
      <c r="C45" s="42"/>
      <c r="D45" s="42"/>
      <c r="E45" s="42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3"/>
      <c r="AL45" s="266"/>
    </row>
    <row r="46" spans="1:38" s="121" customFormat="1" ht="16.5" customHeight="1">
      <c r="A46" s="44"/>
      <c r="B46" s="372"/>
      <c r="C46" s="373"/>
      <c r="D46" s="373"/>
      <c r="E46" s="373"/>
      <c r="F46" s="373"/>
      <c r="G46" s="373"/>
      <c r="H46" s="373"/>
      <c r="I46" s="374"/>
      <c r="J46" s="372"/>
      <c r="K46" s="373"/>
      <c r="L46" s="373"/>
      <c r="M46" s="373"/>
      <c r="N46" s="373"/>
      <c r="O46" s="374"/>
      <c r="P46" s="372"/>
      <c r="Q46" s="373"/>
      <c r="R46" s="373"/>
      <c r="S46" s="373"/>
      <c r="T46" s="373"/>
      <c r="U46" s="373"/>
      <c r="V46" s="373"/>
      <c r="W46" s="373"/>
      <c r="X46" s="373"/>
      <c r="Y46" s="373"/>
      <c r="Z46" s="373"/>
      <c r="AA46" s="373"/>
      <c r="AB46" s="373"/>
      <c r="AC46" s="373"/>
      <c r="AD46" s="373"/>
      <c r="AE46" s="373"/>
      <c r="AF46" s="373"/>
      <c r="AG46" s="373"/>
      <c r="AH46" s="373"/>
      <c r="AI46" s="373"/>
      <c r="AJ46" s="373"/>
      <c r="AK46" s="374"/>
      <c r="AL46" s="266"/>
    </row>
    <row r="47" spans="1:38" s="121" customFormat="1" ht="7.5" customHeight="1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50"/>
      <c r="AL47" s="266"/>
    </row>
    <row r="48" spans="1:38" s="121" customFormat="1" ht="9" customHeight="1">
      <c r="A48" s="105" t="s">
        <v>438</v>
      </c>
      <c r="B48" s="106"/>
      <c r="C48" s="101" t="s">
        <v>439</v>
      </c>
      <c r="D48" s="42"/>
      <c r="E48" s="42"/>
      <c r="F48" s="41"/>
      <c r="G48" s="43"/>
      <c r="H48" s="41"/>
      <c r="I48" s="101" t="s">
        <v>440</v>
      </c>
      <c r="J48" s="42"/>
      <c r="K48" s="43"/>
      <c r="L48" s="41"/>
      <c r="M48" s="41"/>
      <c r="N48" s="101" t="s">
        <v>441</v>
      </c>
      <c r="O48" s="41"/>
      <c r="P48" s="43"/>
      <c r="Q48" s="41"/>
      <c r="R48" s="41"/>
      <c r="S48" s="101" t="s">
        <v>442</v>
      </c>
      <c r="T48" s="41"/>
      <c r="U48" s="43"/>
      <c r="V48" s="41"/>
      <c r="W48" s="101" t="s">
        <v>443</v>
      </c>
      <c r="X48" s="42"/>
      <c r="Y48" s="42"/>
      <c r="Z48" s="43"/>
      <c r="AA48" s="41"/>
      <c r="AB48" s="41"/>
      <c r="AC48" s="101" t="s">
        <v>444</v>
      </c>
      <c r="AD48" s="41"/>
      <c r="AE48" s="43"/>
      <c r="AF48" s="41"/>
      <c r="AG48" s="101" t="s">
        <v>445</v>
      </c>
      <c r="AH48" s="42"/>
      <c r="AI48" s="42"/>
      <c r="AJ48" s="42"/>
      <c r="AK48" s="43"/>
      <c r="AL48" s="266"/>
    </row>
    <row r="49" spans="1:38" s="121" customFormat="1" ht="16.5" customHeight="1">
      <c r="A49" s="81">
        <f>IF(AF49="","","017")</f>
      </c>
      <c r="B49" s="565"/>
      <c r="C49" s="373"/>
      <c r="D49" s="373"/>
      <c r="E49" s="373"/>
      <c r="F49" s="373"/>
      <c r="G49" s="374"/>
      <c r="H49" s="566"/>
      <c r="I49" s="567"/>
      <c r="J49" s="567"/>
      <c r="K49" s="568"/>
      <c r="L49" s="569"/>
      <c r="M49" s="373"/>
      <c r="N49" s="373"/>
      <c r="O49" s="373"/>
      <c r="P49" s="374"/>
      <c r="Q49" s="565"/>
      <c r="R49" s="373"/>
      <c r="S49" s="373"/>
      <c r="T49" s="373"/>
      <c r="U49" s="374"/>
      <c r="V49" s="570"/>
      <c r="W49" s="373"/>
      <c r="X49" s="373"/>
      <c r="Y49" s="373"/>
      <c r="Z49" s="374"/>
      <c r="AA49" s="569"/>
      <c r="AB49" s="373"/>
      <c r="AC49" s="373"/>
      <c r="AD49" s="373"/>
      <c r="AE49" s="374"/>
      <c r="AF49" s="571"/>
      <c r="AG49" s="572"/>
      <c r="AH49" s="572"/>
      <c r="AI49" s="572"/>
      <c r="AJ49" s="572"/>
      <c r="AK49" s="573"/>
      <c r="AL49" s="266"/>
    </row>
    <row r="50" spans="1:38" s="121" customFormat="1" ht="9.75" customHeight="1">
      <c r="A50" s="44"/>
      <c r="B50" s="101" t="s">
        <v>446</v>
      </c>
      <c r="C50" s="42"/>
      <c r="D50" s="42"/>
      <c r="E50" s="42"/>
      <c r="F50" s="42"/>
      <c r="G50" s="42"/>
      <c r="H50" s="42"/>
      <c r="I50" s="42"/>
      <c r="J50" s="102"/>
      <c r="K50" s="107" t="s">
        <v>447</v>
      </c>
      <c r="L50" s="42"/>
      <c r="M50" s="42"/>
      <c r="N50" s="42"/>
      <c r="O50" s="103"/>
      <c r="P50" s="104" t="s">
        <v>448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3"/>
      <c r="AL50" s="266"/>
    </row>
    <row r="51" spans="1:38" s="121" customFormat="1" ht="16.5" customHeight="1">
      <c r="A51" s="124"/>
      <c r="B51" s="563"/>
      <c r="C51" s="373"/>
      <c r="D51" s="373"/>
      <c r="E51" s="373"/>
      <c r="F51" s="373"/>
      <c r="G51" s="373"/>
      <c r="H51" s="373"/>
      <c r="I51" s="373"/>
      <c r="J51" s="374"/>
      <c r="K51" s="564"/>
      <c r="L51" s="373"/>
      <c r="M51" s="373"/>
      <c r="N51" s="373"/>
      <c r="O51" s="374"/>
      <c r="P51" s="372"/>
      <c r="Q51" s="373"/>
      <c r="R51" s="373"/>
      <c r="S51" s="373"/>
      <c r="T51" s="373"/>
      <c r="U51" s="373"/>
      <c r="V51" s="373"/>
      <c r="W51" s="373"/>
      <c r="X51" s="373"/>
      <c r="Y51" s="373"/>
      <c r="Z51" s="374"/>
      <c r="AA51" s="372"/>
      <c r="AB51" s="373"/>
      <c r="AC51" s="373"/>
      <c r="AD51" s="373"/>
      <c r="AE51" s="374"/>
      <c r="AF51" s="372"/>
      <c r="AG51" s="373"/>
      <c r="AH51" s="373"/>
      <c r="AI51" s="374"/>
      <c r="AJ51" s="372"/>
      <c r="AK51" s="374"/>
      <c r="AL51" s="266"/>
    </row>
    <row r="52" spans="1:38" s="121" customFormat="1" ht="9" customHeight="1">
      <c r="A52" s="44"/>
      <c r="B52" s="108" t="s">
        <v>448</v>
      </c>
      <c r="C52" s="42"/>
      <c r="D52" s="42"/>
      <c r="E52" s="42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3"/>
      <c r="AL52" s="266"/>
    </row>
    <row r="53" spans="1:38" s="121" customFormat="1" ht="16.5" customHeight="1">
      <c r="A53" s="44"/>
      <c r="B53" s="372"/>
      <c r="C53" s="373"/>
      <c r="D53" s="373"/>
      <c r="E53" s="373"/>
      <c r="F53" s="373"/>
      <c r="G53" s="373"/>
      <c r="H53" s="373"/>
      <c r="I53" s="374"/>
      <c r="J53" s="372"/>
      <c r="K53" s="373"/>
      <c r="L53" s="373"/>
      <c r="M53" s="373"/>
      <c r="N53" s="373"/>
      <c r="O53" s="374"/>
      <c r="P53" s="372"/>
      <c r="Q53" s="373"/>
      <c r="R53" s="373"/>
      <c r="S53" s="373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4"/>
      <c r="AL53" s="266"/>
    </row>
    <row r="54" spans="1:38" s="121" customFormat="1" ht="7.5" customHeight="1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50"/>
      <c r="AL54" s="266"/>
    </row>
    <row r="55" spans="1:38" s="121" customFormat="1" ht="9" customHeight="1">
      <c r="A55" s="105" t="s">
        <v>438</v>
      </c>
      <c r="B55" s="106"/>
      <c r="C55" s="101" t="s">
        <v>439</v>
      </c>
      <c r="D55" s="42"/>
      <c r="E55" s="42"/>
      <c r="F55" s="41"/>
      <c r="G55" s="43"/>
      <c r="H55" s="41"/>
      <c r="I55" s="101" t="s">
        <v>440</v>
      </c>
      <c r="J55" s="42"/>
      <c r="K55" s="43"/>
      <c r="L55" s="41"/>
      <c r="M55" s="41"/>
      <c r="N55" s="101" t="s">
        <v>441</v>
      </c>
      <c r="O55" s="41"/>
      <c r="P55" s="43"/>
      <c r="Q55" s="41"/>
      <c r="R55" s="41"/>
      <c r="S55" s="101" t="s">
        <v>442</v>
      </c>
      <c r="T55" s="41"/>
      <c r="U55" s="43"/>
      <c r="V55" s="41"/>
      <c r="W55" s="101" t="s">
        <v>443</v>
      </c>
      <c r="X55" s="42"/>
      <c r="Y55" s="42"/>
      <c r="Z55" s="43"/>
      <c r="AA55" s="41"/>
      <c r="AB55" s="41"/>
      <c r="AC55" s="101" t="s">
        <v>444</v>
      </c>
      <c r="AD55" s="41"/>
      <c r="AE55" s="43"/>
      <c r="AF55" s="41"/>
      <c r="AG55" s="101" t="s">
        <v>445</v>
      </c>
      <c r="AH55" s="42"/>
      <c r="AI55" s="42"/>
      <c r="AJ55" s="42"/>
      <c r="AK55" s="43"/>
      <c r="AL55" s="266"/>
    </row>
    <row r="56" spans="1:38" s="121" customFormat="1" ht="16.5" customHeight="1">
      <c r="A56" s="81">
        <f>IF(AF56="","","018")</f>
      </c>
      <c r="B56" s="565"/>
      <c r="C56" s="373"/>
      <c r="D56" s="373"/>
      <c r="E56" s="373"/>
      <c r="F56" s="373"/>
      <c r="G56" s="374"/>
      <c r="H56" s="566"/>
      <c r="I56" s="567"/>
      <c r="J56" s="567"/>
      <c r="K56" s="568"/>
      <c r="L56" s="569"/>
      <c r="M56" s="373"/>
      <c r="N56" s="373"/>
      <c r="O56" s="373"/>
      <c r="P56" s="374"/>
      <c r="Q56" s="565"/>
      <c r="R56" s="373"/>
      <c r="S56" s="373"/>
      <c r="T56" s="373"/>
      <c r="U56" s="374"/>
      <c r="V56" s="570"/>
      <c r="W56" s="373"/>
      <c r="X56" s="373"/>
      <c r="Y56" s="373"/>
      <c r="Z56" s="374"/>
      <c r="AA56" s="569"/>
      <c r="AB56" s="373"/>
      <c r="AC56" s="373"/>
      <c r="AD56" s="373"/>
      <c r="AE56" s="374"/>
      <c r="AF56" s="571"/>
      <c r="AG56" s="572"/>
      <c r="AH56" s="572"/>
      <c r="AI56" s="572"/>
      <c r="AJ56" s="572"/>
      <c r="AK56" s="573"/>
      <c r="AL56" s="266"/>
    </row>
    <row r="57" spans="1:38" s="121" customFormat="1" ht="9.75" customHeight="1">
      <c r="A57" s="44"/>
      <c r="B57" s="101" t="s">
        <v>446</v>
      </c>
      <c r="C57" s="42"/>
      <c r="D57" s="42"/>
      <c r="E57" s="42"/>
      <c r="F57" s="42"/>
      <c r="G57" s="42"/>
      <c r="H57" s="42"/>
      <c r="I57" s="42"/>
      <c r="J57" s="102"/>
      <c r="K57" s="107" t="s">
        <v>447</v>
      </c>
      <c r="L57" s="42"/>
      <c r="M57" s="42"/>
      <c r="N57" s="42"/>
      <c r="O57" s="103"/>
      <c r="P57" s="104" t="s">
        <v>448</v>
      </c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3"/>
      <c r="AL57" s="266"/>
    </row>
    <row r="58" spans="1:38" s="121" customFormat="1" ht="16.5" customHeight="1">
      <c r="A58" s="124"/>
      <c r="B58" s="563"/>
      <c r="C58" s="373"/>
      <c r="D58" s="373"/>
      <c r="E58" s="373"/>
      <c r="F58" s="373"/>
      <c r="G58" s="373"/>
      <c r="H58" s="373"/>
      <c r="I58" s="373"/>
      <c r="J58" s="374"/>
      <c r="K58" s="564"/>
      <c r="L58" s="373"/>
      <c r="M58" s="373"/>
      <c r="N58" s="373"/>
      <c r="O58" s="374"/>
      <c r="P58" s="372"/>
      <c r="Q58" s="373"/>
      <c r="R58" s="373"/>
      <c r="S58" s="373"/>
      <c r="T58" s="373"/>
      <c r="U58" s="373"/>
      <c r="V58" s="373"/>
      <c r="W58" s="373"/>
      <c r="X58" s="373"/>
      <c r="Y58" s="373"/>
      <c r="Z58" s="374"/>
      <c r="AA58" s="372"/>
      <c r="AB58" s="373"/>
      <c r="AC58" s="373"/>
      <c r="AD58" s="373"/>
      <c r="AE58" s="374"/>
      <c r="AF58" s="372"/>
      <c r="AG58" s="373"/>
      <c r="AH58" s="373"/>
      <c r="AI58" s="374"/>
      <c r="AJ58" s="372"/>
      <c r="AK58" s="374"/>
      <c r="AL58" s="266"/>
    </row>
    <row r="59" spans="1:38" s="121" customFormat="1" ht="9" customHeight="1">
      <c r="A59" s="44"/>
      <c r="B59" s="108" t="s">
        <v>448</v>
      </c>
      <c r="C59" s="42"/>
      <c r="D59" s="42"/>
      <c r="E59" s="42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3"/>
      <c r="AL59" s="266"/>
    </row>
    <row r="60" spans="1:38" s="121" customFormat="1" ht="16.5" customHeight="1">
      <c r="A60" s="44"/>
      <c r="B60" s="372"/>
      <c r="C60" s="373"/>
      <c r="D60" s="373"/>
      <c r="E60" s="373"/>
      <c r="F60" s="373"/>
      <c r="G60" s="373"/>
      <c r="H60" s="373"/>
      <c r="I60" s="374"/>
      <c r="J60" s="372"/>
      <c r="K60" s="373"/>
      <c r="L60" s="373"/>
      <c r="M60" s="373"/>
      <c r="N60" s="373"/>
      <c r="O60" s="374"/>
      <c r="P60" s="372"/>
      <c r="Q60" s="373"/>
      <c r="R60" s="373"/>
      <c r="S60" s="373"/>
      <c r="T60" s="373"/>
      <c r="U60" s="373"/>
      <c r="V60" s="373"/>
      <c r="W60" s="373"/>
      <c r="X60" s="373"/>
      <c r="Y60" s="373"/>
      <c r="Z60" s="373"/>
      <c r="AA60" s="373"/>
      <c r="AB60" s="373"/>
      <c r="AC60" s="373"/>
      <c r="AD60" s="373"/>
      <c r="AE60" s="373"/>
      <c r="AF60" s="373"/>
      <c r="AG60" s="373"/>
      <c r="AH60" s="373"/>
      <c r="AI60" s="373"/>
      <c r="AJ60" s="373"/>
      <c r="AK60" s="374"/>
      <c r="AL60" s="266"/>
    </row>
    <row r="61" spans="1:38" s="121" customFormat="1" ht="7.5" customHeight="1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50"/>
      <c r="AL61" s="266"/>
    </row>
    <row r="62" spans="1:38" s="121" customFormat="1" ht="9" customHeight="1">
      <c r="A62" s="105" t="s">
        <v>438</v>
      </c>
      <c r="B62" s="106"/>
      <c r="C62" s="101" t="s">
        <v>439</v>
      </c>
      <c r="D62" s="42"/>
      <c r="E62" s="42"/>
      <c r="F62" s="41"/>
      <c r="G62" s="43"/>
      <c r="H62" s="41"/>
      <c r="I62" s="101" t="s">
        <v>440</v>
      </c>
      <c r="J62" s="42"/>
      <c r="K62" s="43"/>
      <c r="L62" s="41"/>
      <c r="M62" s="41"/>
      <c r="N62" s="101" t="s">
        <v>441</v>
      </c>
      <c r="O62" s="41"/>
      <c r="P62" s="43"/>
      <c r="Q62" s="41"/>
      <c r="R62" s="41"/>
      <c r="S62" s="101" t="s">
        <v>442</v>
      </c>
      <c r="T62" s="41"/>
      <c r="U62" s="43"/>
      <c r="V62" s="41"/>
      <c r="W62" s="101" t="s">
        <v>443</v>
      </c>
      <c r="X62" s="42"/>
      <c r="Y62" s="42"/>
      <c r="Z62" s="43"/>
      <c r="AA62" s="41"/>
      <c r="AB62" s="41"/>
      <c r="AC62" s="101" t="s">
        <v>444</v>
      </c>
      <c r="AD62" s="41"/>
      <c r="AE62" s="43"/>
      <c r="AF62" s="41"/>
      <c r="AG62" s="101" t="s">
        <v>445</v>
      </c>
      <c r="AH62" s="42"/>
      <c r="AI62" s="42"/>
      <c r="AJ62" s="42"/>
      <c r="AK62" s="43"/>
      <c r="AL62" s="266"/>
    </row>
    <row r="63" spans="1:38" s="121" customFormat="1" ht="16.5" customHeight="1">
      <c r="A63" s="81">
        <f>IF(AF63="","","019")</f>
      </c>
      <c r="B63" s="565"/>
      <c r="C63" s="373"/>
      <c r="D63" s="373"/>
      <c r="E63" s="373"/>
      <c r="F63" s="373"/>
      <c r="G63" s="374"/>
      <c r="H63" s="566"/>
      <c r="I63" s="567"/>
      <c r="J63" s="567"/>
      <c r="K63" s="568"/>
      <c r="L63" s="569"/>
      <c r="M63" s="373"/>
      <c r="N63" s="373"/>
      <c r="O63" s="373"/>
      <c r="P63" s="374"/>
      <c r="Q63" s="565"/>
      <c r="R63" s="373"/>
      <c r="S63" s="373"/>
      <c r="T63" s="373"/>
      <c r="U63" s="374"/>
      <c r="V63" s="570"/>
      <c r="W63" s="373"/>
      <c r="X63" s="373"/>
      <c r="Y63" s="373"/>
      <c r="Z63" s="374"/>
      <c r="AA63" s="569"/>
      <c r="AB63" s="373"/>
      <c r="AC63" s="373"/>
      <c r="AD63" s="373"/>
      <c r="AE63" s="374"/>
      <c r="AF63" s="571"/>
      <c r="AG63" s="572"/>
      <c r="AH63" s="572"/>
      <c r="AI63" s="572"/>
      <c r="AJ63" s="572"/>
      <c r="AK63" s="573"/>
      <c r="AL63" s="266"/>
    </row>
    <row r="64" spans="1:38" s="121" customFormat="1" ht="9.75" customHeight="1">
      <c r="A64" s="44"/>
      <c r="B64" s="101" t="s">
        <v>446</v>
      </c>
      <c r="C64" s="42"/>
      <c r="D64" s="42"/>
      <c r="E64" s="42"/>
      <c r="F64" s="42"/>
      <c r="G64" s="42"/>
      <c r="H64" s="42"/>
      <c r="I64" s="42"/>
      <c r="J64" s="102"/>
      <c r="K64" s="107" t="s">
        <v>447</v>
      </c>
      <c r="L64" s="42"/>
      <c r="M64" s="42"/>
      <c r="N64" s="42"/>
      <c r="O64" s="103"/>
      <c r="P64" s="104" t="s">
        <v>448</v>
      </c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3"/>
      <c r="AL64" s="266"/>
    </row>
    <row r="65" spans="1:38" s="121" customFormat="1" ht="16.5" customHeight="1">
      <c r="A65" s="124"/>
      <c r="B65" s="563"/>
      <c r="C65" s="373"/>
      <c r="D65" s="373"/>
      <c r="E65" s="373"/>
      <c r="F65" s="373"/>
      <c r="G65" s="373"/>
      <c r="H65" s="373"/>
      <c r="I65" s="373"/>
      <c r="J65" s="374"/>
      <c r="K65" s="564"/>
      <c r="L65" s="373"/>
      <c r="M65" s="373"/>
      <c r="N65" s="373"/>
      <c r="O65" s="374"/>
      <c r="P65" s="372"/>
      <c r="Q65" s="373"/>
      <c r="R65" s="373"/>
      <c r="S65" s="373"/>
      <c r="T65" s="373"/>
      <c r="U65" s="373"/>
      <c r="V65" s="373"/>
      <c r="W65" s="373"/>
      <c r="X65" s="373"/>
      <c r="Y65" s="373"/>
      <c r="Z65" s="374"/>
      <c r="AA65" s="372"/>
      <c r="AB65" s="373"/>
      <c r="AC65" s="373"/>
      <c r="AD65" s="373"/>
      <c r="AE65" s="374"/>
      <c r="AF65" s="372"/>
      <c r="AG65" s="373"/>
      <c r="AH65" s="373"/>
      <c r="AI65" s="374"/>
      <c r="AJ65" s="372"/>
      <c r="AK65" s="374"/>
      <c r="AL65" s="266"/>
    </row>
    <row r="66" spans="1:38" s="121" customFormat="1" ht="9" customHeight="1">
      <c r="A66" s="44"/>
      <c r="B66" s="108" t="s">
        <v>448</v>
      </c>
      <c r="C66" s="42"/>
      <c r="D66" s="42"/>
      <c r="E66" s="42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3"/>
      <c r="AL66" s="266"/>
    </row>
    <row r="67" spans="1:38" s="121" customFormat="1" ht="16.5" customHeight="1">
      <c r="A67" s="44"/>
      <c r="B67" s="372"/>
      <c r="C67" s="373"/>
      <c r="D67" s="373"/>
      <c r="E67" s="373"/>
      <c r="F67" s="373"/>
      <c r="G67" s="373"/>
      <c r="H67" s="373"/>
      <c r="I67" s="374"/>
      <c r="J67" s="372"/>
      <c r="K67" s="373"/>
      <c r="L67" s="373"/>
      <c r="M67" s="373"/>
      <c r="N67" s="373"/>
      <c r="O67" s="374"/>
      <c r="P67" s="372"/>
      <c r="Q67" s="373"/>
      <c r="R67" s="373"/>
      <c r="S67" s="373"/>
      <c r="T67" s="373"/>
      <c r="U67" s="373"/>
      <c r="V67" s="373"/>
      <c r="W67" s="373"/>
      <c r="X67" s="373"/>
      <c r="Y67" s="373"/>
      <c r="Z67" s="373"/>
      <c r="AA67" s="373"/>
      <c r="AB67" s="373"/>
      <c r="AC67" s="373"/>
      <c r="AD67" s="373"/>
      <c r="AE67" s="373"/>
      <c r="AF67" s="373"/>
      <c r="AG67" s="373"/>
      <c r="AH67" s="373"/>
      <c r="AI67" s="373"/>
      <c r="AJ67" s="373"/>
      <c r="AK67" s="374"/>
      <c r="AL67" s="266"/>
    </row>
    <row r="68" spans="1:38" s="121" customFormat="1" ht="7.5" customHeight="1">
      <c r="A68" s="4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50"/>
      <c r="AL68" s="266"/>
    </row>
    <row r="69" spans="1:38" s="121" customFormat="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66"/>
    </row>
    <row r="70" spans="1:38" s="121" customFormat="1" ht="12.75" hidden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59">
        <f>SUM(AG14,AG21,AG28,AG35,AG42,AG49,AG56,AG63)</f>
        <v>0</v>
      </c>
      <c r="AH70" s="58"/>
      <c r="AI70" s="58"/>
      <c r="AJ70" s="58"/>
      <c r="AK70" s="28"/>
      <c r="AL70" s="266"/>
    </row>
    <row r="71" spans="1:38" s="121" customFormat="1" ht="12.75" hidden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66"/>
    </row>
    <row r="72" spans="1:38" s="121" customFormat="1" ht="12.75" hidden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54"/>
      <c r="AH72" s="55"/>
      <c r="AI72" s="55"/>
      <c r="AJ72" s="55"/>
      <c r="AK72" s="28"/>
      <c r="AL72" s="266"/>
    </row>
  </sheetData>
  <sheetProtection password="9DBB" sheet="1" selectLockedCells="1"/>
  <mergeCells count="130">
    <mergeCell ref="B16:J16"/>
    <mergeCell ref="K16:O16"/>
    <mergeCell ref="P16:Z16"/>
    <mergeCell ref="AA16:AE16"/>
    <mergeCell ref="AF16:AI16"/>
    <mergeCell ref="AJ16:AK16"/>
    <mergeCell ref="AC11:AF11"/>
    <mergeCell ref="AG11:AK12"/>
    <mergeCell ref="B14:G14"/>
    <mergeCell ref="H14:K14"/>
    <mergeCell ref="L14:P14"/>
    <mergeCell ref="Q14:U14"/>
    <mergeCell ref="V14:Z14"/>
    <mergeCell ref="AA14:AE14"/>
    <mergeCell ref="AF14:AK14"/>
    <mergeCell ref="B23:J23"/>
    <mergeCell ref="K23:O23"/>
    <mergeCell ref="P23:Z23"/>
    <mergeCell ref="AA23:AE23"/>
    <mergeCell ref="AF23:AI23"/>
    <mergeCell ref="AJ23:AK23"/>
    <mergeCell ref="B18:I18"/>
    <mergeCell ref="J18:O18"/>
    <mergeCell ref="P18:AK18"/>
    <mergeCell ref="B21:G21"/>
    <mergeCell ref="H21:K21"/>
    <mergeCell ref="L21:P21"/>
    <mergeCell ref="Q21:U21"/>
    <mergeCell ref="V21:Z21"/>
    <mergeCell ref="AA21:AE21"/>
    <mergeCell ref="AF21:AK21"/>
    <mergeCell ref="B30:J30"/>
    <mergeCell ref="K30:O30"/>
    <mergeCell ref="P30:Z30"/>
    <mergeCell ref="AA30:AE30"/>
    <mergeCell ref="AF30:AI30"/>
    <mergeCell ref="AJ30:AK30"/>
    <mergeCell ref="B25:I25"/>
    <mergeCell ref="J25:O25"/>
    <mergeCell ref="P25:AK25"/>
    <mergeCell ref="B28:G28"/>
    <mergeCell ref="H28:K28"/>
    <mergeCell ref="L28:P28"/>
    <mergeCell ref="Q28:U28"/>
    <mergeCell ref="V28:Z28"/>
    <mergeCell ref="AA28:AE28"/>
    <mergeCell ref="AF28:AK28"/>
    <mergeCell ref="B37:J37"/>
    <mergeCell ref="K37:O37"/>
    <mergeCell ref="P37:Z37"/>
    <mergeCell ref="AA37:AE37"/>
    <mergeCell ref="AF37:AI37"/>
    <mergeCell ref="AJ37:AK37"/>
    <mergeCell ref="B32:I32"/>
    <mergeCell ref="J32:O32"/>
    <mergeCell ref="P32:AK32"/>
    <mergeCell ref="B35:G35"/>
    <mergeCell ref="H35:K35"/>
    <mergeCell ref="L35:P35"/>
    <mergeCell ref="Q35:U35"/>
    <mergeCell ref="V35:Z35"/>
    <mergeCell ref="AA35:AE35"/>
    <mergeCell ref="AF35:AK35"/>
    <mergeCell ref="B44:J44"/>
    <mergeCell ref="K44:O44"/>
    <mergeCell ref="P44:Z44"/>
    <mergeCell ref="AA44:AE44"/>
    <mergeCell ref="AF44:AI44"/>
    <mergeCell ref="AJ44:AK44"/>
    <mergeCell ref="B39:I39"/>
    <mergeCell ref="J39:O39"/>
    <mergeCell ref="P39:AK39"/>
    <mergeCell ref="B42:G42"/>
    <mergeCell ref="H42:K42"/>
    <mergeCell ref="L42:P42"/>
    <mergeCell ref="Q42:U42"/>
    <mergeCell ref="V42:Z42"/>
    <mergeCell ref="AA42:AE42"/>
    <mergeCell ref="AF42:AK42"/>
    <mergeCell ref="B51:J51"/>
    <mergeCell ref="K51:O51"/>
    <mergeCell ref="P51:Z51"/>
    <mergeCell ref="AA51:AE51"/>
    <mergeCell ref="AF51:AI51"/>
    <mergeCell ref="AJ51:AK51"/>
    <mergeCell ref="B46:I46"/>
    <mergeCell ref="J46:O46"/>
    <mergeCell ref="P46:AK46"/>
    <mergeCell ref="B49:G49"/>
    <mergeCell ref="H49:K49"/>
    <mergeCell ref="L49:P49"/>
    <mergeCell ref="Q49:U49"/>
    <mergeCell ref="V49:Z49"/>
    <mergeCell ref="AA49:AE49"/>
    <mergeCell ref="AF49:AK49"/>
    <mergeCell ref="B58:J58"/>
    <mergeCell ref="K58:O58"/>
    <mergeCell ref="P58:Z58"/>
    <mergeCell ref="AA58:AE58"/>
    <mergeCell ref="AF58:AI58"/>
    <mergeCell ref="AJ58:AK58"/>
    <mergeCell ref="B53:I53"/>
    <mergeCell ref="J53:O53"/>
    <mergeCell ref="P53:AK53"/>
    <mergeCell ref="B56:G56"/>
    <mergeCell ref="H56:K56"/>
    <mergeCell ref="L56:P56"/>
    <mergeCell ref="Q56:U56"/>
    <mergeCell ref="V56:Z56"/>
    <mergeCell ref="AA56:AE56"/>
    <mergeCell ref="AF56:AK56"/>
    <mergeCell ref="B60:I60"/>
    <mergeCell ref="J60:O60"/>
    <mergeCell ref="P60:AK60"/>
    <mergeCell ref="B63:G63"/>
    <mergeCell ref="H63:K63"/>
    <mergeCell ref="L63:P63"/>
    <mergeCell ref="Q63:U63"/>
    <mergeCell ref="V63:Z63"/>
    <mergeCell ref="AA63:AE63"/>
    <mergeCell ref="AF63:AK63"/>
    <mergeCell ref="B67:I67"/>
    <mergeCell ref="J67:O67"/>
    <mergeCell ref="P67:AK67"/>
    <mergeCell ref="B65:J65"/>
    <mergeCell ref="K65:O65"/>
    <mergeCell ref="P65:Z65"/>
    <mergeCell ref="AA65:AE65"/>
    <mergeCell ref="AF65:AI65"/>
    <mergeCell ref="AJ65:AK65"/>
  </mergeCells>
  <printOptions horizontalCentered="1" verticalCentered="1"/>
  <pageMargins left="0.25" right="0.25" top="0" bottom="0" header="0.25" footer="0.25"/>
  <pageSetup fitToHeight="1" fitToWidth="1" horizontalDpi="600" verticalDpi="600" orientation="portrait"/>
  <drawing r:id="rId4"/>
  <legacyDrawing r:id="rId3"/>
  <oleObjects>
    <oleObject progId="Paint.Picture" shapeId="184215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sheetData>
    <row r="1" spans="1:10" ht="22.5">
      <c r="A1" s="370" t="s">
        <v>303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6" ht="12.75">
      <c r="A2" s="367"/>
      <c r="B2" s="367"/>
      <c r="C2" s="367"/>
      <c r="D2" s="367"/>
      <c r="E2" s="367"/>
      <c r="F2" s="317"/>
    </row>
    <row r="3" spans="1:10" ht="15">
      <c r="A3" s="369" t="s">
        <v>305</v>
      </c>
      <c r="B3" s="369"/>
      <c r="C3" s="369"/>
      <c r="D3" s="369"/>
      <c r="E3" s="369"/>
      <c r="F3" s="369"/>
      <c r="G3" s="369"/>
      <c r="H3" s="369"/>
      <c r="I3" s="369"/>
      <c r="J3" s="369"/>
    </row>
    <row r="4" spans="1:6" ht="12.75">
      <c r="A4" s="367"/>
      <c r="B4" s="367"/>
      <c r="C4" s="367"/>
      <c r="D4" s="367"/>
      <c r="E4" s="317"/>
      <c r="F4" s="317"/>
    </row>
    <row r="5" spans="1:10" ht="12.75">
      <c r="A5" s="367" t="s">
        <v>321</v>
      </c>
      <c r="B5" s="367"/>
      <c r="C5" s="367"/>
      <c r="D5" s="367"/>
      <c r="E5" s="367"/>
      <c r="F5" s="367"/>
      <c r="G5" s="367"/>
      <c r="H5" s="367"/>
      <c r="I5" s="367"/>
      <c r="J5" s="367"/>
    </row>
    <row r="6" spans="1:10" ht="12.75">
      <c r="A6" s="317"/>
      <c r="B6" s="335" t="s">
        <v>322</v>
      </c>
      <c r="C6" s="335"/>
      <c r="D6" s="335"/>
      <c r="E6" s="335"/>
      <c r="F6" s="335"/>
      <c r="G6" s="335"/>
      <c r="H6" s="335"/>
      <c r="I6" s="335"/>
      <c r="J6" s="335"/>
    </row>
    <row r="7" spans="1:10" ht="12.75">
      <c r="A7" s="317"/>
      <c r="B7" s="335" t="s">
        <v>323</v>
      </c>
      <c r="C7" s="335"/>
      <c r="D7" s="335"/>
      <c r="E7" s="335"/>
      <c r="F7" s="335"/>
      <c r="G7" s="335"/>
      <c r="H7" s="335"/>
      <c r="I7" s="335"/>
      <c r="J7" s="335"/>
    </row>
    <row r="8" spans="1:10" ht="12.75">
      <c r="A8" s="317"/>
      <c r="B8" s="335" t="s">
        <v>324</v>
      </c>
      <c r="C8" s="335"/>
      <c r="D8" s="335"/>
      <c r="E8" s="335"/>
      <c r="F8" s="335"/>
      <c r="G8" s="335"/>
      <c r="H8" s="335"/>
      <c r="I8" s="335"/>
      <c r="J8" s="335"/>
    </row>
    <row r="9" spans="1:8" ht="12.75">
      <c r="A9" s="317"/>
      <c r="B9" s="367" t="s">
        <v>325</v>
      </c>
      <c r="C9" s="367"/>
      <c r="D9" s="367"/>
      <c r="E9" s="367"/>
      <c r="F9" s="367"/>
      <c r="G9" s="367"/>
      <c r="H9" s="367"/>
    </row>
    <row r="10" spans="1:10" ht="12.75">
      <c r="A10" s="317"/>
      <c r="B10" s="335" t="s">
        <v>326</v>
      </c>
      <c r="C10" s="335"/>
      <c r="D10" s="335"/>
      <c r="E10" s="335"/>
      <c r="F10" s="335"/>
      <c r="G10" s="335"/>
      <c r="H10" s="335"/>
      <c r="I10" s="335"/>
      <c r="J10" s="335"/>
    </row>
    <row r="11" spans="1:7" ht="12.75">
      <c r="A11" s="317"/>
      <c r="B11" s="367" t="s">
        <v>327</v>
      </c>
      <c r="C11" s="367"/>
      <c r="D11" s="367"/>
      <c r="E11" s="367"/>
      <c r="F11" s="367"/>
      <c r="G11" s="367"/>
    </row>
    <row r="12" spans="1:10" ht="12.75">
      <c r="A12" s="317"/>
      <c r="B12" s="335" t="s">
        <v>328</v>
      </c>
      <c r="C12" s="335"/>
      <c r="D12" s="335"/>
      <c r="E12" s="335"/>
      <c r="F12" s="335"/>
      <c r="G12" s="335"/>
      <c r="H12" s="335"/>
      <c r="I12" s="335"/>
      <c r="J12" s="335"/>
    </row>
    <row r="13" spans="1:10" ht="12.75">
      <c r="A13" s="317"/>
      <c r="B13" s="334" t="s">
        <v>329</v>
      </c>
      <c r="C13" s="334"/>
      <c r="D13" s="334"/>
      <c r="E13" s="334"/>
      <c r="F13" s="334"/>
      <c r="G13" s="334"/>
      <c r="H13" s="334"/>
      <c r="I13" s="334"/>
      <c r="J13" s="334"/>
    </row>
    <row r="14" spans="1:10" ht="12.75">
      <c r="A14" s="317"/>
      <c r="B14" s="335" t="s">
        <v>330</v>
      </c>
      <c r="C14" s="335"/>
      <c r="D14" s="335"/>
      <c r="E14" s="335"/>
      <c r="F14" s="335"/>
      <c r="G14" s="335"/>
      <c r="H14" s="335"/>
      <c r="I14" s="335"/>
      <c r="J14" s="335"/>
    </row>
    <row r="15" spans="1:6" ht="12.75">
      <c r="A15" s="317"/>
      <c r="B15" s="367" t="s">
        <v>304</v>
      </c>
      <c r="C15" s="367"/>
      <c r="D15" s="367"/>
      <c r="E15" s="367"/>
      <c r="F15" s="367"/>
    </row>
    <row r="16" spans="1:10" ht="12.75">
      <c r="A16" s="317"/>
      <c r="B16" s="335" t="s">
        <v>252</v>
      </c>
      <c r="C16" s="335"/>
      <c r="D16" s="335"/>
      <c r="E16" s="335"/>
      <c r="F16" s="335"/>
      <c r="G16" s="335"/>
      <c r="H16" s="335"/>
      <c r="I16" s="335"/>
      <c r="J16" s="335"/>
    </row>
    <row r="17" spans="1:10" ht="12.75">
      <c r="A17" s="317"/>
      <c r="B17" s="334" t="s">
        <v>253</v>
      </c>
      <c r="C17" s="334"/>
      <c r="D17" s="334"/>
      <c r="E17" s="334"/>
      <c r="F17" s="334"/>
      <c r="G17" s="334"/>
      <c r="H17" s="334"/>
      <c r="I17" s="334"/>
      <c r="J17" s="334"/>
    </row>
    <row r="18" spans="1:8" ht="12.75">
      <c r="A18" s="317"/>
      <c r="B18" s="367" t="s">
        <v>254</v>
      </c>
      <c r="C18" s="367"/>
      <c r="D18" s="367"/>
      <c r="E18" s="367"/>
      <c r="F18" s="367"/>
      <c r="G18" s="367"/>
      <c r="H18" s="367"/>
    </row>
    <row r="19" spans="1:6" ht="12.75">
      <c r="A19" s="317"/>
      <c r="B19" s="367"/>
      <c r="C19" s="367"/>
      <c r="D19" s="367"/>
      <c r="E19" s="367"/>
      <c r="F19" s="317"/>
    </row>
    <row r="20" spans="1:10" ht="15">
      <c r="A20" s="369" t="s">
        <v>306</v>
      </c>
      <c r="B20" s="369"/>
      <c r="C20" s="369"/>
      <c r="D20" s="369"/>
      <c r="E20" s="369"/>
      <c r="F20" s="369"/>
      <c r="G20" s="369"/>
      <c r="H20" s="369"/>
      <c r="I20" s="369"/>
      <c r="J20" s="369"/>
    </row>
    <row r="21" spans="1:6" ht="12.75">
      <c r="A21" s="367"/>
      <c r="B21" s="367"/>
      <c r="C21" s="367"/>
      <c r="D21" s="367"/>
      <c r="E21" s="367"/>
      <c r="F21" s="317"/>
    </row>
    <row r="22" spans="1:10" ht="12.75">
      <c r="A22" s="367" t="s">
        <v>314</v>
      </c>
      <c r="B22" s="367"/>
      <c r="C22" s="334" t="s">
        <v>316</v>
      </c>
      <c r="D22" s="334"/>
      <c r="E22" s="334"/>
      <c r="F22" s="334"/>
      <c r="G22" s="334"/>
      <c r="H22" s="334"/>
      <c r="I22" s="334"/>
      <c r="J22" s="334"/>
    </row>
    <row r="23" spans="1:6" ht="12.75">
      <c r="A23" s="367"/>
      <c r="B23" s="367"/>
      <c r="C23" s="367" t="s">
        <v>315</v>
      </c>
      <c r="D23" s="367"/>
      <c r="E23" s="367"/>
      <c r="F23" s="367"/>
    </row>
    <row r="24" spans="1:8" ht="12.75">
      <c r="A24" s="367"/>
      <c r="B24" s="367"/>
      <c r="C24" s="367" t="s">
        <v>317</v>
      </c>
      <c r="D24" s="367"/>
      <c r="E24" s="367"/>
      <c r="F24" s="367"/>
      <c r="G24" s="367"/>
      <c r="H24" s="367"/>
    </row>
    <row r="25" spans="1:8" ht="12.75">
      <c r="A25" s="367"/>
      <c r="B25" s="367"/>
      <c r="C25" s="367" t="s">
        <v>318</v>
      </c>
      <c r="D25" s="367"/>
      <c r="E25" s="367"/>
      <c r="F25" s="367"/>
      <c r="G25" s="367"/>
      <c r="H25" s="367"/>
    </row>
    <row r="26" spans="1:8" ht="12.75">
      <c r="A26" s="367"/>
      <c r="B26" s="367"/>
      <c r="C26" s="367" t="s">
        <v>319</v>
      </c>
      <c r="D26" s="367"/>
      <c r="E26" s="367"/>
      <c r="F26" s="367"/>
      <c r="G26" s="367"/>
      <c r="H26" s="367"/>
    </row>
    <row r="27" spans="1:8" ht="12.75">
      <c r="A27" s="367"/>
      <c r="B27" s="367"/>
      <c r="C27" s="367" t="s">
        <v>320</v>
      </c>
      <c r="D27" s="367"/>
      <c r="E27" s="367"/>
      <c r="F27" s="367"/>
      <c r="G27" s="367"/>
      <c r="H27" s="367"/>
    </row>
    <row r="28" spans="1:10" ht="12.75">
      <c r="A28" s="367" t="s">
        <v>311</v>
      </c>
      <c r="B28" s="367"/>
      <c r="C28" s="367" t="s">
        <v>255</v>
      </c>
      <c r="D28" s="367"/>
      <c r="E28" s="367"/>
      <c r="F28" s="367"/>
      <c r="G28" s="367"/>
      <c r="H28" s="367"/>
      <c r="I28" s="367"/>
      <c r="J28" s="367"/>
    </row>
    <row r="29" spans="1:10" ht="12.75">
      <c r="A29" s="367" t="s">
        <v>312</v>
      </c>
      <c r="B29" s="367"/>
      <c r="C29" s="334" t="s">
        <v>256</v>
      </c>
      <c r="D29" s="334"/>
      <c r="E29" s="334"/>
      <c r="F29" s="334"/>
      <c r="G29" s="334"/>
      <c r="H29" s="334"/>
      <c r="I29" s="334"/>
      <c r="J29" s="334"/>
    </row>
    <row r="30" spans="1:10" ht="12.75">
      <c r="A30" s="367"/>
      <c r="B30" s="367"/>
      <c r="C30" s="334" t="s">
        <v>257</v>
      </c>
      <c r="D30" s="334"/>
      <c r="E30" s="334"/>
      <c r="F30" s="334"/>
      <c r="G30" s="334"/>
      <c r="H30" s="334"/>
      <c r="I30" s="334"/>
      <c r="J30" s="334"/>
    </row>
    <row r="31" spans="1:10" ht="12.75">
      <c r="A31" s="367" t="s">
        <v>313</v>
      </c>
      <c r="B31" s="367"/>
      <c r="C31" s="334" t="s">
        <v>258</v>
      </c>
      <c r="D31" s="334"/>
      <c r="E31" s="334"/>
      <c r="F31" s="334"/>
      <c r="G31" s="334"/>
      <c r="H31" s="334"/>
      <c r="I31" s="334"/>
      <c r="J31" s="334"/>
    </row>
    <row r="32" spans="1:10" ht="12.75">
      <c r="A32" s="367"/>
      <c r="B32" s="367"/>
      <c r="C32" s="334" t="s">
        <v>259</v>
      </c>
      <c r="D32" s="334"/>
      <c r="E32" s="334"/>
      <c r="F32" s="334"/>
      <c r="G32" s="334"/>
      <c r="H32" s="334"/>
      <c r="I32" s="334"/>
      <c r="J32" s="334"/>
    </row>
    <row r="33" spans="1:10" ht="12.75">
      <c r="A33" s="367"/>
      <c r="B33" s="367"/>
      <c r="C33" s="334" t="s">
        <v>260</v>
      </c>
      <c r="D33" s="334"/>
      <c r="E33" s="334"/>
      <c r="F33" s="334"/>
      <c r="G33" s="334"/>
      <c r="H33" s="334"/>
      <c r="I33" s="334"/>
      <c r="J33" s="334"/>
    </row>
    <row r="34" spans="1:10" ht="12.75">
      <c r="A34" s="367"/>
      <c r="B34" s="367"/>
      <c r="C34" s="367" t="s">
        <v>261</v>
      </c>
      <c r="D34" s="367"/>
      <c r="E34" s="367"/>
      <c r="F34" s="367"/>
      <c r="G34" s="367"/>
      <c r="H34" s="367"/>
      <c r="I34" s="367"/>
      <c r="J34" s="367"/>
    </row>
    <row r="35" spans="1:10" ht="12.75">
      <c r="A35" s="367" t="s">
        <v>307</v>
      </c>
      <c r="B35" s="367"/>
      <c r="C35" s="334" t="s">
        <v>262</v>
      </c>
      <c r="D35" s="334"/>
      <c r="E35" s="334"/>
      <c r="F35" s="334"/>
      <c r="G35" s="334"/>
      <c r="H35" s="334"/>
      <c r="I35" s="334"/>
      <c r="J35" s="334"/>
    </row>
    <row r="36" spans="1:10" ht="12.75">
      <c r="A36" s="367"/>
      <c r="B36" s="367"/>
      <c r="C36" s="334" t="s">
        <v>263</v>
      </c>
      <c r="D36" s="334"/>
      <c r="E36" s="334"/>
      <c r="F36" s="334"/>
      <c r="G36" s="334"/>
      <c r="H36" s="334"/>
      <c r="I36" s="334"/>
      <c r="J36" s="334"/>
    </row>
    <row r="37" spans="1:9" ht="12.75">
      <c r="A37" s="367"/>
      <c r="B37" s="367"/>
      <c r="C37" s="367" t="s">
        <v>264</v>
      </c>
      <c r="D37" s="367"/>
      <c r="E37" s="367"/>
      <c r="F37" s="367"/>
      <c r="G37" s="367"/>
      <c r="H37" s="367"/>
      <c r="I37" s="367"/>
    </row>
    <row r="38" spans="1:10" ht="12.75">
      <c r="A38" s="367" t="s">
        <v>308</v>
      </c>
      <c r="B38" s="367"/>
      <c r="C38" s="334" t="s">
        <v>265</v>
      </c>
      <c r="D38" s="334"/>
      <c r="E38" s="334"/>
      <c r="F38" s="334"/>
      <c r="G38" s="334"/>
      <c r="H38" s="334"/>
      <c r="I38" s="334"/>
      <c r="J38" s="334"/>
    </row>
    <row r="39" spans="1:6" ht="12.75">
      <c r="A39" s="367"/>
      <c r="B39" s="367"/>
      <c r="C39" s="367" t="s">
        <v>309</v>
      </c>
      <c r="D39" s="367"/>
      <c r="E39" s="367"/>
      <c r="F39" s="317"/>
    </row>
    <row r="40" spans="1:10" ht="12.75">
      <c r="A40" s="367" t="s">
        <v>310</v>
      </c>
      <c r="B40" s="367"/>
      <c r="C40" s="334" t="s">
        <v>268</v>
      </c>
      <c r="D40" s="334"/>
      <c r="E40" s="334"/>
      <c r="F40" s="334"/>
      <c r="G40" s="334"/>
      <c r="H40" s="334"/>
      <c r="I40" s="334"/>
      <c r="J40" s="334"/>
    </row>
    <row r="41" spans="1:6" ht="12.75">
      <c r="A41" s="367"/>
      <c r="B41" s="367"/>
      <c r="C41" s="367" t="s">
        <v>269</v>
      </c>
      <c r="D41" s="367"/>
      <c r="E41" s="367"/>
      <c r="F41" s="317"/>
    </row>
    <row r="42" spans="1:6" ht="12.75">
      <c r="A42" s="367"/>
      <c r="B42" s="367"/>
      <c r="C42" s="367"/>
      <c r="D42" s="367"/>
      <c r="E42" s="367"/>
      <c r="F42" s="317"/>
    </row>
    <row r="43" spans="1:6" ht="12.75">
      <c r="A43" s="317"/>
      <c r="B43" s="317"/>
      <c r="C43" s="317"/>
      <c r="D43" s="317"/>
      <c r="E43" s="317"/>
      <c r="F43" s="317"/>
    </row>
    <row r="44" spans="1:10" ht="15">
      <c r="A44" s="369" t="s">
        <v>274</v>
      </c>
      <c r="B44" s="369"/>
      <c r="C44" s="369"/>
      <c r="D44" s="369"/>
      <c r="E44" s="369"/>
      <c r="F44" s="369"/>
      <c r="G44" s="369"/>
      <c r="H44" s="369"/>
      <c r="I44" s="369"/>
      <c r="J44" s="369"/>
    </row>
    <row r="45" spans="1:6" ht="12.75">
      <c r="A45" s="317"/>
      <c r="B45" s="317"/>
      <c r="C45" s="317"/>
      <c r="D45" s="317"/>
      <c r="E45" s="317"/>
      <c r="F45" s="317"/>
    </row>
    <row r="46" spans="1:10" ht="12.75">
      <c r="A46" s="334" t="s">
        <v>266</v>
      </c>
      <c r="B46" s="334"/>
      <c r="C46" s="334"/>
      <c r="D46" s="334"/>
      <c r="E46" s="334"/>
      <c r="F46" s="334"/>
      <c r="G46" s="334"/>
      <c r="H46" s="334"/>
      <c r="I46" s="334"/>
      <c r="J46" s="334"/>
    </row>
    <row r="47" spans="1:10" ht="12.75">
      <c r="A47" s="367" t="s">
        <v>267</v>
      </c>
      <c r="B47" s="367"/>
      <c r="C47" s="367"/>
      <c r="D47" s="367"/>
      <c r="E47" s="367"/>
      <c r="F47" s="367"/>
      <c r="G47" s="367"/>
      <c r="H47" s="367"/>
      <c r="I47" s="367"/>
      <c r="J47" s="367"/>
    </row>
    <row r="48" spans="1:6" ht="12.75">
      <c r="A48" s="367"/>
      <c r="B48" s="367"/>
      <c r="C48" s="367"/>
      <c r="D48" s="367"/>
      <c r="E48" s="317"/>
      <c r="F48" s="317"/>
    </row>
    <row r="49" spans="1:6" ht="12.75">
      <c r="A49" s="367"/>
      <c r="B49" s="367"/>
      <c r="C49" s="367"/>
      <c r="D49" s="367"/>
      <c r="E49" s="317"/>
      <c r="F49" s="317"/>
    </row>
    <row r="50" spans="1:6" ht="12.75">
      <c r="A50" s="367"/>
      <c r="B50" s="367"/>
      <c r="C50" s="367"/>
      <c r="D50" s="367"/>
      <c r="E50" s="317"/>
      <c r="F50" s="317"/>
    </row>
    <row r="51" spans="1:6" ht="12.75">
      <c r="A51" s="367"/>
      <c r="B51" s="367"/>
      <c r="C51" s="367"/>
      <c r="D51" s="367"/>
      <c r="E51" s="317"/>
      <c r="F51" s="317"/>
    </row>
    <row r="52" spans="1:6" ht="12.75">
      <c r="A52" s="317"/>
      <c r="B52" s="317"/>
      <c r="C52" s="317"/>
      <c r="D52" s="317"/>
      <c r="E52" s="317"/>
      <c r="F52" s="317"/>
    </row>
    <row r="53" spans="1:6" ht="12.75">
      <c r="A53" s="317"/>
      <c r="B53" s="317"/>
      <c r="C53" s="317"/>
      <c r="D53" s="317"/>
      <c r="E53" s="317"/>
      <c r="F53" s="317"/>
    </row>
    <row r="54" spans="1:6" ht="12.75">
      <c r="A54" s="317" t="s">
        <v>507</v>
      </c>
      <c r="B54" s="317"/>
      <c r="C54" s="317"/>
      <c r="D54" s="317"/>
      <c r="E54" s="317"/>
      <c r="F54" s="317"/>
    </row>
    <row r="55" ht="12.75">
      <c r="A55" s="317" t="s">
        <v>505</v>
      </c>
    </row>
    <row r="56" ht="12.75">
      <c r="A56" s="317" t="s">
        <v>508</v>
      </c>
    </row>
    <row r="58" ht="12.75">
      <c r="A58" s="317" t="s">
        <v>506</v>
      </c>
    </row>
    <row r="59" ht="12.75">
      <c r="A59" t="s">
        <v>227</v>
      </c>
    </row>
    <row r="60" ht="12.75">
      <c r="A60" t="s">
        <v>228</v>
      </c>
    </row>
    <row r="62" ht="12.75">
      <c r="A62" s="334" t="s">
        <v>501</v>
      </c>
    </row>
    <row r="63" spans="1:2" ht="12.75">
      <c r="A63" s="333" t="s">
        <v>272</v>
      </c>
      <c r="B63" s="332" t="s">
        <v>273</v>
      </c>
    </row>
    <row r="64" spans="1:6" ht="12.75">
      <c r="A64" s="315" t="s">
        <v>270</v>
      </c>
      <c r="B64" s="368" t="s">
        <v>271</v>
      </c>
      <c r="C64" s="368"/>
      <c r="D64" s="368"/>
      <c r="E64" s="368"/>
      <c r="F64" s="368"/>
    </row>
  </sheetData>
  <sheetProtection password="9DBB" sheet="1"/>
  <mergeCells count="53">
    <mergeCell ref="A1:J1"/>
    <mergeCell ref="B15:F15"/>
    <mergeCell ref="B9:H9"/>
    <mergeCell ref="B11:G11"/>
    <mergeCell ref="A2:C2"/>
    <mergeCell ref="D2:E2"/>
    <mergeCell ref="A4:D4"/>
    <mergeCell ref="A5:J5"/>
    <mergeCell ref="A3:J3"/>
    <mergeCell ref="B18:H18"/>
    <mergeCell ref="B19:E19"/>
    <mergeCell ref="A21:B21"/>
    <mergeCell ref="C21:E21"/>
    <mergeCell ref="A22:B22"/>
    <mergeCell ref="A20:J20"/>
    <mergeCell ref="A23:B23"/>
    <mergeCell ref="C23:F23"/>
    <mergeCell ref="A24:B24"/>
    <mergeCell ref="C24:H24"/>
    <mergeCell ref="A25:B25"/>
    <mergeCell ref="C25:H25"/>
    <mergeCell ref="A26:B26"/>
    <mergeCell ref="C26:H26"/>
    <mergeCell ref="A27:B27"/>
    <mergeCell ref="C27:H27"/>
    <mergeCell ref="A28:B28"/>
    <mergeCell ref="C28:J28"/>
    <mergeCell ref="A32:B32"/>
    <mergeCell ref="A33:B33"/>
    <mergeCell ref="A34:B34"/>
    <mergeCell ref="C34:J34"/>
    <mergeCell ref="A29:B29"/>
    <mergeCell ref="A30:B30"/>
    <mergeCell ref="A31:B31"/>
    <mergeCell ref="A44:J44"/>
    <mergeCell ref="A38:B38"/>
    <mergeCell ref="A39:B39"/>
    <mergeCell ref="C39:E39"/>
    <mergeCell ref="A40:B40"/>
    <mergeCell ref="A35:B35"/>
    <mergeCell ref="A36:B36"/>
    <mergeCell ref="A37:B37"/>
    <mergeCell ref="C37:I37"/>
    <mergeCell ref="A48:D48"/>
    <mergeCell ref="A49:D49"/>
    <mergeCell ref="A50:D50"/>
    <mergeCell ref="A51:D51"/>
    <mergeCell ref="B64:F64"/>
    <mergeCell ref="A41:B41"/>
    <mergeCell ref="C41:E41"/>
    <mergeCell ref="A42:B42"/>
    <mergeCell ref="C42:E42"/>
    <mergeCell ref="A47:J47"/>
  </mergeCells>
  <hyperlinks>
    <hyperlink ref="B64" r:id="rId1" display="Expenditure.Assistance@cpa.state.tx.us"/>
    <hyperlink ref="B64:E64" r:id="rId2" display="Expenditure.Assistance@cpa.state.tx.us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7:H171"/>
  <sheetViews>
    <sheetView showGridLines="0" zoomScale="80" zoomScaleNormal="80" zoomScalePageLayoutView="0" workbookViewId="0" topLeftCell="A1">
      <pane ySplit="8" topLeftCell="A18" activePane="bottomLeft" state="frozen"/>
      <selection pane="topLeft" activeCell="A1" sqref="A1"/>
      <selection pane="bottomLeft" activeCell="E36" sqref="E36"/>
    </sheetView>
  </sheetViews>
  <sheetFormatPr defaultColWidth="9.140625" defaultRowHeight="12.75"/>
  <cols>
    <col min="2" max="2" width="10.421875" style="0" customWidth="1"/>
    <col min="3" max="3" width="6.421875" style="0" customWidth="1"/>
    <col min="4" max="4" width="5.00390625" style="0" customWidth="1"/>
    <col min="5" max="5" width="40.8515625" style="0" customWidth="1"/>
  </cols>
  <sheetData>
    <row r="7" ht="12.75">
      <c r="A7" s="299"/>
    </row>
    <row r="8" spans="1:8" ht="19.5">
      <c r="A8" s="371" t="s">
        <v>380</v>
      </c>
      <c r="B8" s="371"/>
      <c r="C8" s="371"/>
      <c r="D8" s="371"/>
      <c r="E8" s="371"/>
      <c r="F8" s="371"/>
      <c r="G8" s="371"/>
      <c r="H8" s="311"/>
    </row>
    <row r="9" ht="12.75">
      <c r="A9" s="299"/>
    </row>
    <row r="10" spans="2:8" ht="15">
      <c r="B10" s="310"/>
      <c r="C10" s="310"/>
      <c r="D10" s="310"/>
      <c r="E10" s="301" t="s">
        <v>381</v>
      </c>
      <c r="F10" s="310"/>
      <c r="G10" s="310"/>
      <c r="H10" s="310"/>
    </row>
    <row r="11" spans="1:8" ht="7.5" customHeight="1">
      <c r="A11" s="301"/>
      <c r="B11" s="301"/>
      <c r="C11" s="301"/>
      <c r="D11" s="301"/>
      <c r="E11" s="301"/>
      <c r="F11" s="301"/>
      <c r="G11" s="301"/>
      <c r="H11" s="301"/>
    </row>
    <row r="12" spans="4:5" ht="12.75">
      <c r="D12" s="315" t="s">
        <v>280</v>
      </c>
      <c r="E12" s="360"/>
    </row>
    <row r="13" spans="4:5" ht="12.75">
      <c r="D13" s="300" t="s">
        <v>390</v>
      </c>
      <c r="E13" s="360"/>
    </row>
    <row r="14" spans="4:5" ht="12.75">
      <c r="D14" s="300" t="s">
        <v>391</v>
      </c>
      <c r="E14" s="360"/>
    </row>
    <row r="15" spans="4:5" ht="12.75">
      <c r="D15" s="300" t="s">
        <v>470</v>
      </c>
      <c r="E15" s="360"/>
    </row>
    <row r="16" spans="4:5" ht="12.75">
      <c r="D16" s="300" t="s">
        <v>382</v>
      </c>
      <c r="E16" s="319"/>
    </row>
    <row r="17" spans="4:5" ht="12.75">
      <c r="D17" s="300" t="s">
        <v>392</v>
      </c>
      <c r="E17" s="320"/>
    </row>
    <row r="18" spans="4:5" ht="12.75">
      <c r="D18" s="300" t="s">
        <v>383</v>
      </c>
      <c r="E18" s="360"/>
    </row>
    <row r="19" spans="4:5" ht="12.75">
      <c r="D19" s="300" t="s">
        <v>384</v>
      </c>
      <c r="E19" s="321"/>
    </row>
    <row r="20" spans="4:5" ht="12.75">
      <c r="D20" s="300" t="s">
        <v>385</v>
      </c>
      <c r="E20" s="322"/>
    </row>
    <row r="21" spans="4:5" ht="12.75">
      <c r="D21" s="300" t="s">
        <v>386</v>
      </c>
      <c r="E21" s="321"/>
    </row>
    <row r="22" spans="4:5" ht="12.75">
      <c r="D22" s="300" t="s">
        <v>387</v>
      </c>
      <c r="E22" s="323"/>
    </row>
    <row r="23" spans="4:5" ht="12.75">
      <c r="D23" s="300" t="s">
        <v>388</v>
      </c>
      <c r="E23" s="324"/>
    </row>
    <row r="24" spans="4:5" ht="12.75">
      <c r="D24" s="300" t="s">
        <v>389</v>
      </c>
      <c r="E24" s="324"/>
    </row>
    <row r="25" spans="4:5" ht="12.75">
      <c r="D25" s="315" t="s">
        <v>281</v>
      </c>
      <c r="E25" s="361"/>
    </row>
    <row r="26" spans="4:5" ht="12.75">
      <c r="D26" s="315" t="s">
        <v>282</v>
      </c>
      <c r="E26" s="325"/>
    </row>
    <row r="28" spans="2:8" ht="15">
      <c r="B28" s="310"/>
      <c r="C28" s="310"/>
      <c r="D28" s="310"/>
      <c r="E28" s="301" t="s">
        <v>401</v>
      </c>
      <c r="F28" s="310"/>
      <c r="G28" s="310"/>
      <c r="H28" s="310"/>
    </row>
    <row r="29" spans="4:5" ht="12.75">
      <c r="D29" s="304" t="s">
        <v>393</v>
      </c>
      <c r="E29" s="2"/>
    </row>
    <row r="30" spans="4:5" ht="12.75">
      <c r="D30" s="302" t="s">
        <v>394</v>
      </c>
      <c r="E30" s="326"/>
    </row>
    <row r="31" spans="4:5" ht="12.75">
      <c r="D31" s="302" t="s">
        <v>455</v>
      </c>
      <c r="E31" s="326"/>
    </row>
    <row r="32" spans="4:5" ht="12.75">
      <c r="D32" s="302" t="s">
        <v>456</v>
      </c>
      <c r="E32" s="326"/>
    </row>
    <row r="33" spans="4:5" ht="12.75">
      <c r="D33" s="302" t="s">
        <v>395</v>
      </c>
      <c r="E33" s="327"/>
    </row>
    <row r="34" spans="4:5" ht="12.75">
      <c r="D34" s="302" t="s">
        <v>396</v>
      </c>
      <c r="E34" s="318"/>
    </row>
    <row r="35" spans="4:5" ht="12.75">
      <c r="D35" s="302" t="s">
        <v>397</v>
      </c>
      <c r="E35" s="326"/>
    </row>
    <row r="36" spans="4:5" ht="12.75">
      <c r="D36" s="313" t="s">
        <v>278</v>
      </c>
      <c r="E36" s="326"/>
    </row>
    <row r="37" spans="4:5" ht="12.75">
      <c r="D37" s="313" t="s">
        <v>279</v>
      </c>
      <c r="E37" s="326"/>
    </row>
    <row r="38" spans="4:5" ht="12.75">
      <c r="D38" s="302" t="s">
        <v>398</v>
      </c>
      <c r="E38" s="360"/>
    </row>
    <row r="39" spans="4:5" ht="12.75">
      <c r="D39" s="302" t="s">
        <v>399</v>
      </c>
      <c r="E39" s="326"/>
    </row>
    <row r="40" ht="12.75">
      <c r="E40" s="303"/>
    </row>
    <row r="41" ht="12.75">
      <c r="D41" s="304" t="s">
        <v>400</v>
      </c>
    </row>
    <row r="42" spans="4:5" ht="12.75">
      <c r="D42" s="302" t="s">
        <v>394</v>
      </c>
      <c r="E42" s="326"/>
    </row>
    <row r="43" spans="4:5" ht="12.75">
      <c r="D43" s="302" t="s">
        <v>455</v>
      </c>
      <c r="E43" s="326"/>
    </row>
    <row r="44" spans="4:5" ht="12.75">
      <c r="D44" s="302" t="s">
        <v>456</v>
      </c>
      <c r="E44" s="326"/>
    </row>
    <row r="45" spans="4:5" ht="12.75">
      <c r="D45" s="302" t="s">
        <v>395</v>
      </c>
      <c r="E45" s="327"/>
    </row>
    <row r="46" spans="4:5" ht="12.75">
      <c r="D46" s="302" t="s">
        <v>396</v>
      </c>
      <c r="E46" s="318"/>
    </row>
    <row r="47" spans="4:5" ht="12.75">
      <c r="D47" s="302" t="s">
        <v>397</v>
      </c>
      <c r="E47" s="326"/>
    </row>
    <row r="48" spans="4:5" ht="12.75">
      <c r="D48" s="302" t="s">
        <v>398</v>
      </c>
      <c r="E48" s="318"/>
    </row>
    <row r="49" spans="4:5" ht="12.75">
      <c r="D49" s="302" t="s">
        <v>399</v>
      </c>
      <c r="E49" s="328"/>
    </row>
    <row r="51" ht="15">
      <c r="E51" s="301" t="s">
        <v>283</v>
      </c>
    </row>
    <row r="52" ht="15">
      <c r="E52" s="301" t="s">
        <v>290</v>
      </c>
    </row>
    <row r="53" spans="4:5" ht="12.75">
      <c r="D53" s="313" t="s">
        <v>444</v>
      </c>
      <c r="E53" s="329"/>
    </row>
    <row r="54" spans="4:5" ht="12.75">
      <c r="D54" s="313" t="s">
        <v>287</v>
      </c>
      <c r="E54" s="326"/>
    </row>
    <row r="55" spans="4:5" ht="12.75">
      <c r="D55" s="313" t="s">
        <v>284</v>
      </c>
      <c r="E55" s="329"/>
    </row>
    <row r="56" spans="4:5" ht="12.75">
      <c r="D56" s="313" t="s">
        <v>285</v>
      </c>
      <c r="E56" s="329"/>
    </row>
    <row r="57" spans="4:5" ht="12.75">
      <c r="D57" s="313" t="s">
        <v>286</v>
      </c>
      <c r="E57" s="330"/>
    </row>
    <row r="58" spans="4:5" ht="12.75">
      <c r="D58" s="313" t="s">
        <v>301</v>
      </c>
      <c r="E58" s="362"/>
    </row>
    <row r="59" spans="4:5" ht="12.75">
      <c r="D59" s="313" t="s">
        <v>302</v>
      </c>
      <c r="E59" s="329"/>
    </row>
    <row r="60" spans="4:5" ht="12.75">
      <c r="D60" s="313" t="s">
        <v>288</v>
      </c>
      <c r="E60" s="329"/>
    </row>
    <row r="61" spans="4:5" ht="12.75">
      <c r="D61" s="313" t="s">
        <v>289</v>
      </c>
      <c r="E61" s="324"/>
    </row>
    <row r="62" ht="12.75">
      <c r="E62" s="312"/>
    </row>
    <row r="63" ht="15">
      <c r="E63" s="301" t="s">
        <v>291</v>
      </c>
    </row>
    <row r="64" spans="4:5" ht="12.75">
      <c r="D64" s="313" t="s">
        <v>444</v>
      </c>
      <c r="E64" s="329"/>
    </row>
    <row r="65" spans="4:5" ht="12.75">
      <c r="D65" s="313" t="s">
        <v>287</v>
      </c>
      <c r="E65" s="326"/>
    </row>
    <row r="66" spans="4:5" ht="12.75">
      <c r="D66" s="313" t="s">
        <v>284</v>
      </c>
      <c r="E66" s="329"/>
    </row>
    <row r="67" spans="4:5" ht="12.75">
      <c r="D67" s="313" t="s">
        <v>285</v>
      </c>
      <c r="E67" s="329"/>
    </row>
    <row r="68" spans="4:5" ht="12.75">
      <c r="D68" s="313" t="s">
        <v>286</v>
      </c>
      <c r="E68" s="330"/>
    </row>
    <row r="69" spans="4:5" ht="12.75">
      <c r="D69" s="313" t="s">
        <v>301</v>
      </c>
      <c r="E69" s="362"/>
    </row>
    <row r="70" spans="4:5" ht="12.75">
      <c r="D70" s="313" t="s">
        <v>302</v>
      </c>
      <c r="E70" s="329"/>
    </row>
    <row r="71" spans="4:5" ht="12.75">
      <c r="D71" s="313" t="s">
        <v>288</v>
      </c>
      <c r="E71" s="329"/>
    </row>
    <row r="72" spans="4:5" ht="12.75">
      <c r="D72" s="313" t="s">
        <v>289</v>
      </c>
      <c r="E72" s="324"/>
    </row>
    <row r="73" ht="12.75">
      <c r="E73" s="312"/>
    </row>
    <row r="74" ht="15">
      <c r="E74" s="301" t="s">
        <v>292</v>
      </c>
    </row>
    <row r="75" spans="4:5" ht="12.75">
      <c r="D75" s="313" t="s">
        <v>444</v>
      </c>
      <c r="E75" s="329"/>
    </row>
    <row r="76" spans="4:5" ht="12.75">
      <c r="D76" s="313" t="s">
        <v>287</v>
      </c>
      <c r="E76" s="326"/>
    </row>
    <row r="77" spans="4:5" ht="12.75">
      <c r="D77" s="313" t="s">
        <v>284</v>
      </c>
      <c r="E77" s="329"/>
    </row>
    <row r="78" spans="4:5" ht="12.75">
      <c r="D78" s="313" t="s">
        <v>285</v>
      </c>
      <c r="E78" s="329"/>
    </row>
    <row r="79" spans="4:5" ht="12.75">
      <c r="D79" s="313" t="s">
        <v>286</v>
      </c>
      <c r="E79" s="330"/>
    </row>
    <row r="80" spans="4:5" ht="12.75">
      <c r="D80" s="313" t="s">
        <v>301</v>
      </c>
      <c r="E80" s="329"/>
    </row>
    <row r="81" spans="4:5" ht="12.75">
      <c r="D81" s="313" t="s">
        <v>302</v>
      </c>
      <c r="E81" s="329"/>
    </row>
    <row r="82" spans="4:5" ht="12.75">
      <c r="D82" s="313" t="s">
        <v>288</v>
      </c>
      <c r="E82" s="329"/>
    </row>
    <row r="83" spans="4:5" ht="12.75">
      <c r="D83" s="313" t="s">
        <v>289</v>
      </c>
      <c r="E83" s="324"/>
    </row>
    <row r="84" ht="12.75">
      <c r="E84" s="312"/>
    </row>
    <row r="85" ht="15">
      <c r="E85" s="301" t="s">
        <v>293</v>
      </c>
    </row>
    <row r="86" spans="4:5" ht="12.75">
      <c r="D86" s="313" t="s">
        <v>444</v>
      </c>
      <c r="E86" s="329"/>
    </row>
    <row r="87" spans="4:5" ht="12.75">
      <c r="D87" s="313" t="s">
        <v>287</v>
      </c>
      <c r="E87" s="326"/>
    </row>
    <row r="88" spans="4:5" ht="12.75">
      <c r="D88" s="313" t="s">
        <v>284</v>
      </c>
      <c r="E88" s="329"/>
    </row>
    <row r="89" spans="4:5" ht="12.75">
      <c r="D89" s="313" t="s">
        <v>285</v>
      </c>
      <c r="E89" s="329"/>
    </row>
    <row r="90" spans="4:5" ht="12.75">
      <c r="D90" s="313" t="s">
        <v>286</v>
      </c>
      <c r="E90" s="330"/>
    </row>
    <row r="91" spans="4:5" ht="12.75">
      <c r="D91" s="313" t="s">
        <v>301</v>
      </c>
      <c r="E91" s="329"/>
    </row>
    <row r="92" spans="4:5" ht="12.75">
      <c r="D92" s="313" t="s">
        <v>302</v>
      </c>
      <c r="E92" s="329"/>
    </row>
    <row r="93" spans="4:5" ht="12.75">
      <c r="D93" s="313" t="s">
        <v>288</v>
      </c>
      <c r="E93" s="329"/>
    </row>
    <row r="94" spans="4:5" ht="12.75">
      <c r="D94" s="313" t="s">
        <v>289</v>
      </c>
      <c r="E94" s="324"/>
    </row>
    <row r="95" ht="12.75">
      <c r="E95" s="312"/>
    </row>
    <row r="96" ht="15">
      <c r="E96" s="301" t="s">
        <v>294</v>
      </c>
    </row>
    <row r="97" spans="4:5" ht="12.75">
      <c r="D97" s="313" t="s">
        <v>444</v>
      </c>
      <c r="E97" s="329"/>
    </row>
    <row r="98" spans="4:5" ht="12.75">
      <c r="D98" s="313" t="s">
        <v>287</v>
      </c>
      <c r="E98" s="326"/>
    </row>
    <row r="99" spans="4:5" ht="12.75">
      <c r="D99" s="313" t="s">
        <v>284</v>
      </c>
      <c r="E99" s="329"/>
    </row>
    <row r="100" spans="4:5" ht="12.75">
      <c r="D100" s="313" t="s">
        <v>285</v>
      </c>
      <c r="E100" s="329"/>
    </row>
    <row r="101" spans="4:5" ht="12.75">
      <c r="D101" s="313" t="s">
        <v>286</v>
      </c>
      <c r="E101" s="330"/>
    </row>
    <row r="102" spans="4:5" ht="12.75">
      <c r="D102" s="313" t="s">
        <v>301</v>
      </c>
      <c r="E102" s="329"/>
    </row>
    <row r="103" spans="4:5" ht="12.75">
      <c r="D103" s="313" t="s">
        <v>302</v>
      </c>
      <c r="E103" s="329"/>
    </row>
    <row r="104" spans="4:5" ht="12.75">
      <c r="D104" s="313" t="s">
        <v>288</v>
      </c>
      <c r="E104" s="329"/>
    </row>
    <row r="105" spans="4:5" ht="12.75">
      <c r="D105" s="313" t="s">
        <v>289</v>
      </c>
      <c r="E105" s="324"/>
    </row>
    <row r="106" ht="12.75">
      <c r="E106" s="312"/>
    </row>
    <row r="107" ht="15">
      <c r="E107" s="301" t="s">
        <v>295</v>
      </c>
    </row>
    <row r="108" spans="4:5" ht="12.75">
      <c r="D108" s="313" t="s">
        <v>444</v>
      </c>
      <c r="E108" s="329"/>
    </row>
    <row r="109" spans="4:5" ht="12.75">
      <c r="D109" s="313" t="s">
        <v>287</v>
      </c>
      <c r="E109" s="326"/>
    </row>
    <row r="110" spans="4:5" ht="12.75">
      <c r="D110" s="313" t="s">
        <v>284</v>
      </c>
      <c r="E110" s="329"/>
    </row>
    <row r="111" spans="4:5" ht="12.75">
      <c r="D111" s="313" t="s">
        <v>285</v>
      </c>
      <c r="E111" s="329"/>
    </row>
    <row r="112" spans="4:5" ht="12.75">
      <c r="D112" s="313" t="s">
        <v>286</v>
      </c>
      <c r="E112" s="330"/>
    </row>
    <row r="113" spans="4:5" ht="12.75">
      <c r="D113" s="313" t="s">
        <v>301</v>
      </c>
      <c r="E113" s="329"/>
    </row>
    <row r="114" spans="4:5" ht="12.75">
      <c r="D114" s="313" t="s">
        <v>302</v>
      </c>
      <c r="E114" s="329"/>
    </row>
    <row r="115" spans="4:5" ht="12.75">
      <c r="D115" s="313" t="s">
        <v>288</v>
      </c>
      <c r="E115" s="329"/>
    </row>
    <row r="116" spans="4:5" ht="12.75">
      <c r="D116" s="313" t="s">
        <v>289</v>
      </c>
      <c r="E116" s="324"/>
    </row>
    <row r="117" ht="12.75">
      <c r="E117" s="312"/>
    </row>
    <row r="118" ht="15">
      <c r="E118" s="301" t="s">
        <v>296</v>
      </c>
    </row>
    <row r="119" spans="4:5" ht="12.75">
      <c r="D119" s="313" t="s">
        <v>444</v>
      </c>
      <c r="E119" s="329"/>
    </row>
    <row r="120" spans="4:5" ht="12.75">
      <c r="D120" s="313" t="s">
        <v>287</v>
      </c>
      <c r="E120" s="326"/>
    </row>
    <row r="121" spans="4:5" ht="12.75">
      <c r="D121" s="313" t="s">
        <v>284</v>
      </c>
      <c r="E121" s="329"/>
    </row>
    <row r="122" spans="4:5" ht="12.75">
      <c r="D122" s="313" t="s">
        <v>285</v>
      </c>
      <c r="E122" s="329"/>
    </row>
    <row r="123" spans="4:5" ht="12.75">
      <c r="D123" s="313" t="s">
        <v>286</v>
      </c>
      <c r="E123" s="330"/>
    </row>
    <row r="124" spans="4:5" ht="12.75">
      <c r="D124" s="313" t="s">
        <v>301</v>
      </c>
      <c r="E124" s="329"/>
    </row>
    <row r="125" spans="4:5" ht="12.75">
      <c r="D125" s="313" t="s">
        <v>302</v>
      </c>
      <c r="E125" s="329"/>
    </row>
    <row r="126" spans="4:5" ht="12.75">
      <c r="D126" s="313" t="s">
        <v>288</v>
      </c>
      <c r="E126" s="329"/>
    </row>
    <row r="127" spans="4:5" ht="12.75">
      <c r="D127" s="313" t="s">
        <v>289</v>
      </c>
      <c r="E127" s="324"/>
    </row>
    <row r="128" ht="12.75">
      <c r="E128" s="312"/>
    </row>
    <row r="129" ht="15">
      <c r="E129" s="301" t="s">
        <v>297</v>
      </c>
    </row>
    <row r="130" spans="4:5" ht="12.75">
      <c r="D130" s="313" t="s">
        <v>444</v>
      </c>
      <c r="E130" s="329"/>
    </row>
    <row r="131" spans="4:5" ht="12.75">
      <c r="D131" s="313" t="s">
        <v>287</v>
      </c>
      <c r="E131" s="326"/>
    </row>
    <row r="132" spans="4:5" ht="12.75">
      <c r="D132" s="313" t="s">
        <v>284</v>
      </c>
      <c r="E132" s="329"/>
    </row>
    <row r="133" spans="4:5" ht="12.75">
      <c r="D133" s="313" t="s">
        <v>285</v>
      </c>
      <c r="E133" s="329"/>
    </row>
    <row r="134" spans="4:5" ht="12.75">
      <c r="D134" s="313" t="s">
        <v>286</v>
      </c>
      <c r="E134" s="330"/>
    </row>
    <row r="135" spans="4:5" ht="12.75">
      <c r="D135" s="313" t="s">
        <v>301</v>
      </c>
      <c r="E135" s="329"/>
    </row>
    <row r="136" spans="4:5" ht="12.75">
      <c r="D136" s="313" t="s">
        <v>302</v>
      </c>
      <c r="E136" s="329"/>
    </row>
    <row r="137" spans="4:5" ht="12.75">
      <c r="D137" s="313" t="s">
        <v>288</v>
      </c>
      <c r="E137" s="329"/>
    </row>
    <row r="138" spans="4:5" ht="12.75">
      <c r="D138" s="313" t="s">
        <v>289</v>
      </c>
      <c r="E138" s="324"/>
    </row>
    <row r="139" ht="12.75">
      <c r="E139" s="312"/>
    </row>
    <row r="140" ht="15">
      <c r="E140" s="301" t="s">
        <v>298</v>
      </c>
    </row>
    <row r="141" spans="4:5" ht="12.75">
      <c r="D141" s="313" t="s">
        <v>444</v>
      </c>
      <c r="E141" s="329"/>
    </row>
    <row r="142" spans="4:5" ht="12.75">
      <c r="D142" s="313" t="s">
        <v>287</v>
      </c>
      <c r="E142" s="326"/>
    </row>
    <row r="143" spans="4:5" ht="12.75">
      <c r="D143" s="313" t="s">
        <v>284</v>
      </c>
      <c r="E143" s="329"/>
    </row>
    <row r="144" spans="4:5" ht="12.75">
      <c r="D144" s="313" t="s">
        <v>285</v>
      </c>
      <c r="E144" s="329"/>
    </row>
    <row r="145" spans="4:5" ht="12.75">
      <c r="D145" s="313" t="s">
        <v>286</v>
      </c>
      <c r="E145" s="330"/>
    </row>
    <row r="146" spans="4:5" ht="12.75">
      <c r="D146" s="313" t="s">
        <v>301</v>
      </c>
      <c r="E146" s="329"/>
    </row>
    <row r="147" spans="4:5" ht="12.75">
      <c r="D147" s="313" t="s">
        <v>302</v>
      </c>
      <c r="E147" s="329"/>
    </row>
    <row r="148" spans="4:5" ht="12.75">
      <c r="D148" s="313" t="s">
        <v>288</v>
      </c>
      <c r="E148" s="329"/>
    </row>
    <row r="149" spans="4:5" ht="12.75">
      <c r="D149" s="313" t="s">
        <v>289</v>
      </c>
      <c r="E149" s="324"/>
    </row>
    <row r="150" ht="12.75">
      <c r="E150" s="312"/>
    </row>
    <row r="151" ht="15">
      <c r="E151" s="301" t="s">
        <v>299</v>
      </c>
    </row>
    <row r="152" spans="4:5" ht="12.75">
      <c r="D152" s="313" t="s">
        <v>444</v>
      </c>
      <c r="E152" s="329"/>
    </row>
    <row r="153" spans="4:5" ht="12.75">
      <c r="D153" s="313" t="s">
        <v>287</v>
      </c>
      <c r="E153" s="326"/>
    </row>
    <row r="154" spans="4:5" ht="12.75">
      <c r="D154" s="313" t="s">
        <v>284</v>
      </c>
      <c r="E154" s="329"/>
    </row>
    <row r="155" spans="4:5" ht="12.75">
      <c r="D155" s="313" t="s">
        <v>285</v>
      </c>
      <c r="E155" s="329"/>
    </row>
    <row r="156" spans="4:5" ht="12.75">
      <c r="D156" s="313" t="s">
        <v>286</v>
      </c>
      <c r="E156" s="330"/>
    </row>
    <row r="157" spans="4:5" ht="12.75">
      <c r="D157" s="313" t="s">
        <v>301</v>
      </c>
      <c r="E157" s="329"/>
    </row>
    <row r="158" spans="4:5" ht="12.75">
      <c r="D158" s="313" t="s">
        <v>302</v>
      </c>
      <c r="E158" s="329"/>
    </row>
    <row r="159" spans="4:5" ht="12.75">
      <c r="D159" s="313" t="s">
        <v>288</v>
      </c>
      <c r="E159" s="329"/>
    </row>
    <row r="160" spans="4:5" ht="12.75">
      <c r="D160" s="313" t="s">
        <v>289</v>
      </c>
      <c r="E160" s="324"/>
    </row>
    <row r="161" ht="12.75">
      <c r="E161" s="312"/>
    </row>
    <row r="162" ht="15">
      <c r="E162" s="301" t="s">
        <v>300</v>
      </c>
    </row>
    <row r="163" spans="4:5" ht="12.75">
      <c r="D163" s="313" t="s">
        <v>444</v>
      </c>
      <c r="E163" s="329"/>
    </row>
    <row r="164" spans="4:5" ht="12.75">
      <c r="D164" s="313" t="s">
        <v>287</v>
      </c>
      <c r="E164" s="326"/>
    </row>
    <row r="165" spans="4:5" ht="12.75">
      <c r="D165" s="313" t="s">
        <v>284</v>
      </c>
      <c r="E165" s="329"/>
    </row>
    <row r="166" spans="4:5" ht="12.75">
      <c r="D166" s="313" t="s">
        <v>285</v>
      </c>
      <c r="E166" s="329"/>
    </row>
    <row r="167" spans="4:5" ht="12.75">
      <c r="D167" s="313" t="s">
        <v>286</v>
      </c>
      <c r="E167" s="330"/>
    </row>
    <row r="168" spans="4:5" ht="12.75">
      <c r="D168" s="313" t="s">
        <v>301</v>
      </c>
      <c r="E168" s="329"/>
    </row>
    <row r="169" spans="4:5" ht="12.75">
      <c r="D169" s="313" t="s">
        <v>302</v>
      </c>
      <c r="E169" s="329"/>
    </row>
    <row r="170" spans="4:5" ht="12.75">
      <c r="D170" s="313" t="s">
        <v>288</v>
      </c>
      <c r="E170" s="329"/>
    </row>
    <row r="171" spans="4:5" ht="12.75">
      <c r="D171" s="313" t="s">
        <v>289</v>
      </c>
      <c r="E171" s="324"/>
    </row>
  </sheetData>
  <sheetProtection password="9DBB" sheet="1" selectLockedCells="1"/>
  <mergeCells count="1">
    <mergeCell ref="A8:G8"/>
  </mergeCells>
  <dataValidations count="35">
    <dataValidation type="list" allowBlank="1" showInputMessage="1" showErrorMessage="1" promptTitle="HOTEL OCC TAX DESCRIPTION FIELD" prompt="Enter the locations that you were charged Hotel Occupancy (state) Tax.  If the location was not in Galveston, Port Aransas, or South Padre, use &quot;Regular&quot;." sqref="E36">
      <formula1>Hotel_Occupancy_Tax</formula1>
    </dataValidation>
    <dataValidation allowBlank="1" showInputMessage="1" showErrorMessage="1" promptTitle="ADDRESS LINE 1 FIELD" prompt="Enter line one of your address." sqref="E13"/>
    <dataValidation allowBlank="1" showInputMessage="1" showErrorMessage="1" promptTitle="TRAVELER NAME FIELD" prompt="Enter your name." sqref="E12"/>
    <dataValidation allowBlank="1" showInputMessage="1" showErrorMessage="1" promptTitle="ADDRESS LINE 2 FIELD" prompt="Enter line two of your address." sqref="E14"/>
    <dataValidation allowBlank="1" showInputMessage="1" showErrorMessage="1" promptTitle="TITLE FIELD" prompt="Enter your working title (e.g. Program Specialist)." sqref="E15"/>
    <dataValidation allowBlank="1" showInputMessage="1" showErrorMessage="1" promptTitle="TEXAS ID NUMBER FIELD" prompt="Enter your 11 digit Texas Identification Number (TIN) in this field. &#10;" sqref="E16"/>
    <dataValidation allowBlank="1" showInputMessage="1" showErrorMessage="1" promptTitle="MAIL CODE FIELD" prompt="Enter your three digit mail code. " sqref="E17"/>
    <dataValidation allowBlank="1" showInputMessage="1" showErrorMessage="1" promptTitle="DESIGNATED HEADQUARTERS FIELD" prompt="Enter your designated headquarters." sqref="E18"/>
    <dataValidation allowBlank="1" showInputMessage="1" showErrorMessage="1" promptTitle="AGENCY NUMBER FIELD" prompt="Input your agency's (or the paying agency if different) three digit number. " sqref="E19"/>
    <dataValidation allowBlank="1" showInputMessage="1" showErrorMessage="1" promptTitle="CURRENT DOC NUMBER FIELD" prompt="Enter the current document number into this field. " sqref="E20"/>
    <dataValidation allowBlank="1" showInputMessage="1" showErrorMessage="1" promptTitle="DOC AGENCY FIELD" prompt="Enter the documenting agency into this field.  It is typically the same as the agency the state employee is traveling for." sqref="E21"/>
    <dataValidation type="textLength" allowBlank="1" showInputMessage="1" showErrorMessage="1" promptTitle="FISCAL YEAR FIELD" prompt="Enter the fiscal year (FY) in which the travel took place." sqref="E22">
      <formula1>1</formula1>
      <formula2>99</formula2>
    </dataValidation>
    <dataValidation allowBlank="1" showInputMessage="1" showErrorMessage="1" promptTitle="FIRST DAY OF TRAVEL FIELD" prompt="Enter the first day the travel took place. Enter it in MMDDYY format (e.g. 09/08/1975 would be 090875)." sqref="E23"/>
    <dataValidation allowBlank="1" showInputMessage="1" showErrorMessage="1" promptTitle="LAST DAY OF TRAVEL FIELD" prompt="Enter the last day that travel took place. Enter it in MMDDYY format (e.g. 09/08/1975 would be 090875)." sqref="E24"/>
    <dataValidation allowBlank="1" showInputMessage="1" showErrorMessage="1" promptTitle="TAXI SERVICE FIELD" prompt="Enter the amount of any taxi service incurred." sqref="E30 E42"/>
    <dataValidation allowBlank="1" showInputMessage="1" showErrorMessage="1" promptTitle="AIR FARE FIELD" prompt="Enter the amount of any air fare incurred." sqref="E43 E31"/>
    <dataValidation allowBlank="1" showInputMessage="1" showErrorMessage="1" promptTitle="RENTAL CAR FIELD" prompt="Enter the amount of any rental car expenses incurred. This includes all fees and taxes." sqref="E32 E44"/>
    <dataValidation allowBlank="1" showInputMessage="1" showErrorMessage="1" promptTitle="MILEAGE RATE FIELD" prompt="Enter your agency's current mileage rate. If the mileage rate is 55 cents, it would be entered as .55&#10;" sqref="E33 E45"/>
    <dataValidation allowBlank="1" showInputMessage="1" showErrorMessage="1" promptTitle="PARKING DESCRIPTION FIELD" prompt="Enter a descripton of any parking expenses incurred (e.g. Airport parking)." sqref="E34 E46"/>
    <dataValidation allowBlank="1" showInputMessage="1" showErrorMessage="1" promptTitle="PARKING AMOUNT FIELD" prompt="Enter the total amount of any parking fees incurred." sqref="E35 E47"/>
    <dataValidation allowBlank="1" showInputMessage="1" showErrorMessage="1" promptTitle="HOTEL OCC TAX AMT FIELD" prompt="Enter the total amount of any hotel occupancy tax incurred." sqref="E37"/>
    <dataValidation allowBlank="1" showInputMessage="1" showErrorMessage="1" promptTitle="INCIDENTAL EXPENSES DESC FIELD" prompt="Enter a description of any incidental expenses incurred." sqref="E48"/>
    <dataValidation allowBlank="1" showInputMessage="1" showErrorMessage="1" promptTitle="INCIDENTAL EXPENSES AMOUNT FIELD" prompt="Enter the total amount of any incidental expenses incurred." sqref="E39 E49"/>
    <dataValidation allowBlank="1" showInputMessage="1" showErrorMessage="1" promptTitle="COBJ FIELD" prompt="Enter the Comptroller Object Code that is being used." sqref="E53 E64 E75 E86 E97 E108 E119 E130 E141 E152 E163"/>
    <dataValidation allowBlank="1" showInputMessage="1" showErrorMessage="1" promptTitle="AMOUNT FIELD" prompt="Enter the total amount for the COBJ being used." sqref="E54 E65 E76 E87 E98 E109 E120 E131 E142 E153 E164"/>
    <dataValidation allowBlank="1" showInputMessage="1" showErrorMessage="1" promptTitle="APPROPRIATION FIELD" prompt="Enter the appropriation being used." sqref="E165 E154 E143 E132 E121 E110 E99 E88 E77 E66 E55"/>
    <dataValidation allowBlank="1" showInputMessage="1" showErrorMessage="1" promptTitle="TRANSACTION CODE (T-CODE) FIELD" prompt="Enter the t-code being used." sqref="E56 E67 E78 E89 E100 E111 E122 E133 E144 E155 E166"/>
    <dataValidation allowBlank="1" showInputMessage="1" showErrorMessage="1" promptTitle="FUND FIELD" prompt="Enter the fund being used." sqref="E167 E156 E145 E134 E123 E112 E101 E90 E79 E68 E57"/>
    <dataValidation allowBlank="1" showInputMessage="1" showErrorMessage="1" promptTitle="PROGRAM COST ACCOUNT (PCA) FIELD" prompt="Enter the PCA being used." sqref="E58 E69 E80 E91 E102 E113 E124 E135 E146 E157 E168"/>
    <dataValidation allowBlank="1" showInputMessage="1" showErrorMessage="1" promptTitle="APPROPRIATION YEAR (AY) FIELD" prompt="Enter the AY being used." sqref="E169 E158 E147 E136 E125 E114 E103 E92 E81 E70 E59"/>
    <dataValidation allowBlank="1" showInputMessage="1" showErrorMessage="1" promptTitle="INVOICE NUMBER FIELD" prompt="Enter any applicable invoice number in this field." sqref="E170 E159 E148 E137 E126 E115 E104 E93 E82 E71 E60"/>
    <dataValidation allowBlank="1" showInputMessage="1" showErrorMessage="1" promptTitle="PAYMENT DUE DATE FIELD" prompt="Enter the payment due date." sqref="E61 E72 E83 E94 E105 E116 E127 E138 E149 E160 E171"/>
    <dataValidation allowBlank="1" showInputMessage="1" showErrorMessage="1" promptTitle="INCIDENTAL EXPENSES DESC FIELD" prompt="Enter a description of any incidental expenses incurred. This will also include any LOCAL HOTEL taxes." sqref="E38"/>
    <dataValidation allowBlank="1" showInputMessage="1" showErrorMessage="1" promptTitle="CONTACT NAME FIELD" prompt="Enter the name of an individual that can be contacted with questions about the voucher." sqref="E25"/>
    <dataValidation allowBlank="1" showInputMessage="1" showErrorMessage="1" promptTitle="CONTRACT PHONE NUMBER  FIELD" prompt="Enter the phone number of the Contact name listed above." sqref="E26"/>
  </dataValidations>
  <printOptions/>
  <pageMargins left="0.7" right="0.7" top="0.75" bottom="0.75" header="0.3" footer="0.3"/>
  <pageSetup horizontalDpi="600" verticalDpi="600" orientation="portrait"/>
  <rowBreaks count="1" manualBreakCount="1">
    <brk id="5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U314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J9" sqref="AJ9"/>
    </sheetView>
  </sheetViews>
  <sheetFormatPr defaultColWidth="11.421875" defaultRowHeight="12.75"/>
  <cols>
    <col min="1" max="1" width="4.8515625" style="28" customWidth="1"/>
    <col min="2" max="2" width="3.00390625" style="28" customWidth="1"/>
    <col min="3" max="8" width="2.421875" style="28" customWidth="1"/>
    <col min="9" max="11" width="2.7109375" style="28" customWidth="1"/>
    <col min="12" max="12" width="2.8515625" style="28" customWidth="1"/>
    <col min="13" max="18" width="2.421875" style="28" customWidth="1"/>
    <col min="19" max="19" width="3.28125" style="28" customWidth="1"/>
    <col min="20" max="30" width="2.421875" style="28" customWidth="1"/>
    <col min="31" max="35" width="2.7109375" style="28" customWidth="1"/>
    <col min="36" max="36" width="2.421875" style="28" customWidth="1"/>
    <col min="37" max="37" width="8.00390625" style="28" customWidth="1"/>
    <col min="38" max="38" width="11.421875" style="28" customWidth="1"/>
    <col min="39" max="40" width="9.140625" style="121" hidden="1" customWidth="1"/>
    <col min="41" max="16384" width="11.421875" style="28" customWidth="1"/>
  </cols>
  <sheetData>
    <row r="1" ht="12.75"/>
    <row r="2" ht="12.75"/>
    <row r="3" ht="12.75"/>
    <row r="4" ht="12.75"/>
    <row r="5" spans="1:40" ht="12" customHeight="1">
      <c r="A5" s="27"/>
      <c r="B5" s="27"/>
      <c r="C5" s="23" t="s">
        <v>415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M5" s="341" t="s">
        <v>378</v>
      </c>
      <c r="AN5" s="341" t="s">
        <v>379</v>
      </c>
    </row>
    <row r="6" spans="1:40" ht="7.5" customHeight="1">
      <c r="A6" s="27"/>
      <c r="B6" s="27"/>
      <c r="C6" s="23" t="s">
        <v>416</v>
      </c>
      <c r="D6" s="27"/>
      <c r="E6" s="24" t="s">
        <v>417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M6" s="342">
        <v>101</v>
      </c>
      <c r="AN6" s="342" t="s">
        <v>229</v>
      </c>
    </row>
    <row r="7" spans="1:40" ht="7.5" customHeight="1">
      <c r="A7" s="27"/>
      <c r="B7" s="25" t="s">
        <v>418</v>
      </c>
      <c r="C7" s="29"/>
      <c r="D7" s="29"/>
      <c r="E7" s="24" t="s">
        <v>502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M7" s="342">
        <v>102</v>
      </c>
      <c r="AN7" s="342" t="s">
        <v>230</v>
      </c>
    </row>
    <row r="8" spans="1:40" ht="6.75" customHeight="1">
      <c r="A8" s="27"/>
      <c r="B8" s="27"/>
      <c r="C8" s="30" t="s">
        <v>419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M8" s="342">
        <v>103</v>
      </c>
      <c r="AN8" s="342" t="s">
        <v>231</v>
      </c>
    </row>
    <row r="9" spans="1:40" ht="18.75" customHeight="1">
      <c r="A9" s="74" t="s">
        <v>420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37"/>
      <c r="AA9" s="37"/>
      <c r="AB9" s="37"/>
      <c r="AC9" s="66"/>
      <c r="AD9" s="37"/>
      <c r="AE9" s="66" t="s">
        <v>421</v>
      </c>
      <c r="AF9" s="37"/>
      <c r="AG9" s="78">
        <v>1</v>
      </c>
      <c r="AH9" s="46" t="s">
        <v>422</v>
      </c>
      <c r="AI9" s="46"/>
      <c r="AJ9" s="336"/>
      <c r="AK9" s="37"/>
      <c r="AM9" s="342">
        <v>104</v>
      </c>
      <c r="AN9" s="342" t="s">
        <v>232</v>
      </c>
    </row>
    <row r="10" spans="1:40" ht="2.25" customHeight="1">
      <c r="A10" s="65"/>
      <c r="B10" s="37"/>
      <c r="C10" s="37"/>
      <c r="D10" s="37"/>
      <c r="E10" s="37"/>
      <c r="F10" s="31"/>
      <c r="G10" s="31"/>
      <c r="H10" s="31"/>
      <c r="I10" s="31"/>
      <c r="J10" s="31"/>
      <c r="K10" s="31"/>
      <c r="L10" s="31"/>
      <c r="M10" s="31"/>
      <c r="N10" s="31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31"/>
      <c r="AA10" s="31"/>
      <c r="AB10" s="31"/>
      <c r="AC10" s="32"/>
      <c r="AD10" s="31"/>
      <c r="AE10" s="32"/>
      <c r="AF10" s="31"/>
      <c r="AG10" s="78"/>
      <c r="AH10" s="40"/>
      <c r="AI10" s="40"/>
      <c r="AJ10" s="79"/>
      <c r="AK10" s="31"/>
      <c r="AM10" s="342">
        <v>105</v>
      </c>
      <c r="AN10" s="342" t="s">
        <v>233</v>
      </c>
    </row>
    <row r="11" spans="1:40" ht="9" customHeight="1">
      <c r="A11" s="3" t="s">
        <v>423</v>
      </c>
      <c r="B11" s="33"/>
      <c r="C11" s="33"/>
      <c r="D11" s="33"/>
      <c r="E11" s="33"/>
      <c r="F11" s="34"/>
      <c r="G11" s="4" t="s">
        <v>424</v>
      </c>
      <c r="H11" s="5"/>
      <c r="I11" s="5"/>
      <c r="J11" s="5"/>
      <c r="K11" s="27"/>
      <c r="L11" s="6" t="s">
        <v>425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35"/>
      <c r="AG11" s="6" t="s">
        <v>426</v>
      </c>
      <c r="AH11" s="27"/>
      <c r="AI11" s="27"/>
      <c r="AJ11" s="27"/>
      <c r="AK11" s="35"/>
      <c r="AM11" s="342">
        <v>107</v>
      </c>
      <c r="AN11" s="342" t="s">
        <v>234</v>
      </c>
    </row>
    <row r="12" spans="1:255" s="39" customFormat="1" ht="15" customHeight="1">
      <c r="A12" s="479"/>
      <c r="B12" s="480"/>
      <c r="C12" s="480"/>
      <c r="D12" s="480"/>
      <c r="E12" s="480"/>
      <c r="F12" s="481"/>
      <c r="G12" s="420">
        <f>IF(Data_Entry_Front_Page!E19="","",Data_Entry_Front_Page!E19)</f>
      </c>
      <c r="H12" s="421"/>
      <c r="I12" s="421"/>
      <c r="J12" s="421"/>
      <c r="K12" s="422"/>
      <c r="L12" s="411">
        <f>IF(G12="","",VLOOKUP(G12,AM:AN,2,FALSE))</f>
      </c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  <c r="AE12" s="412"/>
      <c r="AF12" s="485"/>
      <c r="AG12" s="414">
        <f>IF(Data_Entry_Front_Page!E20="","",Data_Entry_Front_Page!E20)</f>
      </c>
      <c r="AH12" s="415"/>
      <c r="AI12" s="415"/>
      <c r="AJ12" s="415"/>
      <c r="AK12" s="416"/>
      <c r="AL12" s="121"/>
      <c r="AM12" s="342">
        <v>116</v>
      </c>
      <c r="AN12" s="342" t="s">
        <v>235</v>
      </c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  <c r="IT12" s="121"/>
      <c r="IU12" s="121"/>
    </row>
    <row r="13" spans="1:40" s="121" customFormat="1" ht="9" customHeight="1">
      <c r="A13" s="479"/>
      <c r="B13" s="480"/>
      <c r="C13" s="480"/>
      <c r="D13" s="480"/>
      <c r="E13" s="480"/>
      <c r="F13" s="481"/>
      <c r="G13" s="7" t="s">
        <v>427</v>
      </c>
      <c r="H13" s="8"/>
      <c r="I13" s="8"/>
      <c r="J13" s="8"/>
      <c r="K13" s="27"/>
      <c r="L13" s="35"/>
      <c r="M13" s="3" t="s">
        <v>428</v>
      </c>
      <c r="N13" s="27"/>
      <c r="O13" s="37"/>
      <c r="P13" s="37"/>
      <c r="Q13" s="27"/>
      <c r="R13" s="27"/>
      <c r="S13" s="35"/>
      <c r="T13" s="22" t="s">
        <v>429</v>
      </c>
      <c r="U13" s="28"/>
      <c r="V13" s="27"/>
      <c r="W13" s="35"/>
      <c r="X13" s="3" t="s">
        <v>430</v>
      </c>
      <c r="Y13" s="28"/>
      <c r="Z13" s="35"/>
      <c r="AA13" s="3" t="s">
        <v>431</v>
      </c>
      <c r="AB13" s="27"/>
      <c r="AC13" s="27"/>
      <c r="AD13" s="27"/>
      <c r="AE13" s="27"/>
      <c r="AF13" s="35"/>
      <c r="AG13" s="417"/>
      <c r="AH13" s="415"/>
      <c r="AI13" s="415"/>
      <c r="AJ13" s="415"/>
      <c r="AK13" s="416"/>
      <c r="AL13" s="122"/>
      <c r="AM13" s="342">
        <v>201</v>
      </c>
      <c r="AN13" s="342" t="s">
        <v>236</v>
      </c>
    </row>
    <row r="14" spans="1:42" ht="45">
      <c r="A14" s="482"/>
      <c r="B14" s="483"/>
      <c r="C14" s="483"/>
      <c r="D14" s="483"/>
      <c r="E14" s="483"/>
      <c r="F14" s="484"/>
      <c r="G14" s="423"/>
      <c r="H14" s="424"/>
      <c r="I14" s="424"/>
      <c r="J14" s="424"/>
      <c r="K14" s="424"/>
      <c r="L14" s="425"/>
      <c r="M14" s="426">
        <f>IF(Data_Entry_Front_Page!E23="","",Data_Entry_Front_Page!E23)</f>
      </c>
      <c r="N14" s="427"/>
      <c r="O14" s="427"/>
      <c r="P14" s="427"/>
      <c r="Q14" s="427"/>
      <c r="R14" s="427"/>
      <c r="S14" s="428"/>
      <c r="T14" s="420">
        <f>IF(Data_Entry_Front_Page!E21="","",Data_Entry_Front_Page!E21)</f>
      </c>
      <c r="U14" s="421"/>
      <c r="V14" s="421"/>
      <c r="W14" s="422"/>
      <c r="X14" s="486">
        <f>IF(Data_Entry_Front_Page!E22="","",Data_Entry_Front_Page!E22)</f>
      </c>
      <c r="Y14" s="412"/>
      <c r="Z14" s="485"/>
      <c r="AA14" s="487">
        <f>IF(AE62="","",AE62)</f>
      </c>
      <c r="AB14" s="459"/>
      <c r="AC14" s="459"/>
      <c r="AD14" s="459"/>
      <c r="AE14" s="459"/>
      <c r="AF14" s="460"/>
      <c r="AG14" s="418"/>
      <c r="AH14" s="388"/>
      <c r="AI14" s="388"/>
      <c r="AJ14" s="388"/>
      <c r="AK14" s="419"/>
      <c r="AM14" s="342">
        <v>202</v>
      </c>
      <c r="AN14" s="342" t="s">
        <v>237</v>
      </c>
      <c r="AO14" s="57"/>
      <c r="AP14" s="57"/>
    </row>
    <row r="15" spans="1:42" ht="9" customHeight="1">
      <c r="A15" s="7" t="s">
        <v>432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35"/>
      <c r="Z15" s="7" t="s">
        <v>433</v>
      </c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35"/>
      <c r="AM15" s="342">
        <v>203</v>
      </c>
      <c r="AN15" s="342" t="s">
        <v>238</v>
      </c>
      <c r="AO15" s="57"/>
      <c r="AP15" s="57"/>
    </row>
    <row r="16" spans="1:42" ht="15" customHeight="1">
      <c r="A16" s="408">
        <f>IF(Data_Entry_Front_Page!E12="","",Data_Entry_Front_Page!E12)</f>
      </c>
      <c r="B16" s="409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10"/>
      <c r="Z16" s="402">
        <f>IF(Data_Entry_Front_Page!E15="","",Data_Entry_Front_Page!E15)</f>
      </c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4"/>
      <c r="AM16" s="342">
        <v>204</v>
      </c>
      <c r="AN16" s="342" t="s">
        <v>239</v>
      </c>
      <c r="AO16" s="57"/>
      <c r="AP16" s="57"/>
    </row>
    <row r="17" spans="1:42" ht="15" customHeight="1">
      <c r="A17" s="408">
        <f>IF(Data_Entry_Front_Page!E13="","",Data_Entry_Front_Page!E13)</f>
      </c>
      <c r="B17" s="409"/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10"/>
      <c r="Z17" s="67" t="s">
        <v>434</v>
      </c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/>
      <c r="AM17" s="342">
        <v>211</v>
      </c>
      <c r="AN17" s="342" t="s">
        <v>240</v>
      </c>
      <c r="AO17" s="57"/>
      <c r="AP17" s="57"/>
    </row>
    <row r="18" spans="1:40" ht="15" customHeight="1">
      <c r="A18" s="411">
        <f>IF(Data_Entry_Front_Page!E14="","",Data_Entry_Front_Page!E14)</f>
      </c>
      <c r="B18" s="412"/>
      <c r="C18" s="412"/>
      <c r="D18" s="412"/>
      <c r="E18" s="412"/>
      <c r="F18" s="412"/>
      <c r="G18" s="412"/>
      <c r="H18" s="412"/>
      <c r="I18" s="412"/>
      <c r="J18" s="412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0"/>
      <c r="Z18" s="405">
        <f>IF(Data_Entry_Front_Page!E18="","",Data_Entry_Front_Page!E18)</f>
      </c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7"/>
      <c r="AM18" s="342">
        <v>212</v>
      </c>
      <c r="AN18" s="342" t="s">
        <v>241</v>
      </c>
    </row>
    <row r="19" spans="1:40" ht="9" customHeight="1">
      <c r="A19" s="7" t="s">
        <v>435</v>
      </c>
      <c r="B19" s="27"/>
      <c r="C19" s="27"/>
      <c r="D19" s="27"/>
      <c r="E19" s="27"/>
      <c r="F19" s="27"/>
      <c r="G19" s="27"/>
      <c r="H19" s="27"/>
      <c r="I19" s="27"/>
      <c r="J19" s="27"/>
      <c r="K19" s="33"/>
      <c r="L19" s="354" t="s">
        <v>448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53"/>
      <c r="AE19" s="33"/>
      <c r="AF19" s="33"/>
      <c r="AG19" s="33"/>
      <c r="AH19" s="33"/>
      <c r="AI19" s="33"/>
      <c r="AJ19" s="33"/>
      <c r="AK19" s="34"/>
      <c r="AM19" s="342">
        <v>213</v>
      </c>
      <c r="AN19" s="342" t="s">
        <v>242</v>
      </c>
    </row>
    <row r="20" spans="1:40" ht="10.5" customHeight="1">
      <c r="A20" s="7"/>
      <c r="B20" s="27"/>
      <c r="C20" s="27"/>
      <c r="D20" s="27"/>
      <c r="E20" s="27"/>
      <c r="F20" s="27"/>
      <c r="G20" s="27"/>
      <c r="H20" s="27"/>
      <c r="I20" s="27"/>
      <c r="J20" s="27"/>
      <c r="K20" s="37"/>
      <c r="L20" s="355"/>
      <c r="M20" s="109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110"/>
      <c r="AE20" s="37"/>
      <c r="AF20" s="37"/>
      <c r="AG20" s="37"/>
      <c r="AH20" s="37"/>
      <c r="AI20" s="37"/>
      <c r="AJ20" s="37"/>
      <c r="AK20" s="35"/>
      <c r="AM20" s="342">
        <v>221</v>
      </c>
      <c r="AN20" s="342" t="s">
        <v>243</v>
      </c>
    </row>
    <row r="21" spans="1:40" ht="10.5" customHeight="1">
      <c r="A21" s="475">
        <f>IF(Data_Entry_Front_Page!E16="","",Data_Entry_Front_Page!E16)</f>
      </c>
      <c r="B21" s="476"/>
      <c r="C21" s="476"/>
      <c r="D21" s="476"/>
      <c r="E21" s="476"/>
      <c r="F21" s="476"/>
      <c r="G21" s="476"/>
      <c r="H21" s="477">
        <f>IF(Data_Entry_Front_Page!E17="","",Data_Entry_Front_Page!E17)</f>
      </c>
      <c r="I21" s="478"/>
      <c r="J21" s="478"/>
      <c r="K21" s="478"/>
      <c r="L21" s="356"/>
      <c r="M21" s="357"/>
      <c r="N21" s="31"/>
      <c r="O21" s="31"/>
      <c r="P21" s="31"/>
      <c r="Q21" s="31"/>
      <c r="R21" s="31"/>
      <c r="S21" s="31"/>
      <c r="T21" s="31"/>
      <c r="U21" s="31"/>
      <c r="V21" s="31"/>
      <c r="W21" s="358"/>
      <c r="X21" s="31"/>
      <c r="Y21" s="31"/>
      <c r="Z21" s="31"/>
      <c r="AA21" s="31"/>
      <c r="AB21" s="31"/>
      <c r="AC21" s="31"/>
      <c r="AD21" s="359"/>
      <c r="AE21" s="31"/>
      <c r="AF21" s="31"/>
      <c r="AG21" s="31"/>
      <c r="AH21" s="31"/>
      <c r="AI21" s="31"/>
      <c r="AJ21" s="31"/>
      <c r="AK21" s="38"/>
      <c r="AM21" s="342">
        <v>222</v>
      </c>
      <c r="AN21" s="342" t="s">
        <v>244</v>
      </c>
    </row>
    <row r="22" spans="1:40" s="37" customFormat="1" ht="7.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M22" s="342">
        <v>223</v>
      </c>
      <c r="AN22" s="342" t="s">
        <v>245</v>
      </c>
    </row>
    <row r="23" spans="1:40" ht="9" customHeight="1">
      <c r="A23" s="105" t="s">
        <v>438</v>
      </c>
      <c r="B23" s="106"/>
      <c r="C23" s="101" t="s">
        <v>439</v>
      </c>
      <c r="D23" s="42"/>
      <c r="E23" s="42"/>
      <c r="F23" s="41"/>
      <c r="G23" s="43"/>
      <c r="H23" s="41"/>
      <c r="I23" s="101" t="s">
        <v>440</v>
      </c>
      <c r="J23" s="42"/>
      <c r="K23" s="43"/>
      <c r="L23" s="31"/>
      <c r="M23" s="31"/>
      <c r="N23" s="111" t="s">
        <v>441</v>
      </c>
      <c r="O23" s="31"/>
      <c r="P23" s="38"/>
      <c r="Q23" s="31"/>
      <c r="R23" s="31"/>
      <c r="S23" s="111" t="s">
        <v>442</v>
      </c>
      <c r="T23" s="31"/>
      <c r="U23" s="38"/>
      <c r="V23" s="31"/>
      <c r="W23" s="111" t="s">
        <v>443</v>
      </c>
      <c r="X23" s="40"/>
      <c r="Y23" s="40"/>
      <c r="Z23" s="38"/>
      <c r="AA23" s="31"/>
      <c r="AB23" s="31"/>
      <c r="AC23" s="111" t="s">
        <v>444</v>
      </c>
      <c r="AD23" s="31"/>
      <c r="AE23" s="38"/>
      <c r="AF23" s="31"/>
      <c r="AG23" s="111" t="s">
        <v>445</v>
      </c>
      <c r="AH23" s="40"/>
      <c r="AI23" s="40"/>
      <c r="AJ23" s="40"/>
      <c r="AK23" s="38"/>
      <c r="AM23" s="342">
        <v>224</v>
      </c>
      <c r="AN23" s="342" t="s">
        <v>246</v>
      </c>
    </row>
    <row r="24" spans="1:40" ht="16.5" customHeight="1">
      <c r="A24" s="81">
        <f>IF(AF24="","","001")</f>
      </c>
      <c r="B24" s="378">
        <f>IF(Data_Entry_Front_Page!E55="","",Data_Entry_Front_Page!E55)</f>
      </c>
      <c r="C24" s="379"/>
      <c r="D24" s="379"/>
      <c r="E24" s="379"/>
      <c r="F24" s="379"/>
      <c r="G24" s="380"/>
      <c r="H24" s="381">
        <f>IF(Data_Entry_Front_Page!E56="","",Data_Entry_Front_Page!E56)</f>
      </c>
      <c r="I24" s="382"/>
      <c r="J24" s="382"/>
      <c r="K24" s="383"/>
      <c r="L24" s="389">
        <f>IF(Data_Entry_Front_Page!E57="","",Data_Entry_Front_Page!E57)</f>
      </c>
      <c r="M24" s="390"/>
      <c r="N24" s="390"/>
      <c r="O24" s="390"/>
      <c r="P24" s="391"/>
      <c r="Q24" s="378">
        <f>IF(Data_Entry_Front_Page!E58="","",Data_Entry_Front_Page!E58)</f>
      </c>
      <c r="R24" s="379"/>
      <c r="S24" s="379"/>
      <c r="T24" s="379"/>
      <c r="U24" s="380"/>
      <c r="V24" s="395">
        <f>IF(Data_Entry_Front_Page!E59="","",Data_Entry_Front_Page!E59)</f>
      </c>
      <c r="W24" s="396"/>
      <c r="X24" s="396"/>
      <c r="Y24" s="396"/>
      <c r="Z24" s="397"/>
      <c r="AA24" s="389">
        <f>IF(Data_Entry_Front_Page!E53="","",Data_Entry_Front_Page!E53)</f>
      </c>
      <c r="AB24" s="390"/>
      <c r="AC24" s="390"/>
      <c r="AD24" s="390"/>
      <c r="AE24" s="391"/>
      <c r="AF24" s="384">
        <f>IF(Data_Entry_Front_Page!E54="","",Data_Entry_Front_Page!E54)</f>
      </c>
      <c r="AG24" s="400"/>
      <c r="AH24" s="400"/>
      <c r="AI24" s="400"/>
      <c r="AJ24" s="400"/>
      <c r="AK24" s="401"/>
      <c r="AM24" s="342">
        <v>225</v>
      </c>
      <c r="AN24" s="342" t="s">
        <v>247</v>
      </c>
    </row>
    <row r="25" spans="1:40" ht="9.75" customHeight="1">
      <c r="A25" s="44"/>
      <c r="B25" s="101" t="s">
        <v>446</v>
      </c>
      <c r="C25" s="42"/>
      <c r="D25" s="42"/>
      <c r="E25" s="42"/>
      <c r="F25" s="42"/>
      <c r="G25" s="42"/>
      <c r="H25" s="42"/>
      <c r="I25" s="42"/>
      <c r="J25" s="102"/>
      <c r="K25" s="107" t="s">
        <v>447</v>
      </c>
      <c r="L25" s="42"/>
      <c r="M25" s="42"/>
      <c r="N25" s="42"/>
      <c r="O25" s="103"/>
      <c r="P25" s="104" t="s">
        <v>448</v>
      </c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3"/>
      <c r="AM25" s="342">
        <v>226</v>
      </c>
      <c r="AN25" s="342" t="s">
        <v>248</v>
      </c>
    </row>
    <row r="26" spans="1:40" ht="16.5" customHeight="1">
      <c r="A26" s="124"/>
      <c r="B26" s="429">
        <f>IF(Data_Entry_Front_Page!E60="","",Data_Entry_Front_Page!E60)</f>
      </c>
      <c r="C26" s="393"/>
      <c r="D26" s="393"/>
      <c r="E26" s="393"/>
      <c r="F26" s="393"/>
      <c r="G26" s="393"/>
      <c r="H26" s="393"/>
      <c r="I26" s="393"/>
      <c r="J26" s="394"/>
      <c r="K26" s="392">
        <f>IF(Data_Entry_Front_Page!E61="","",Data_Entry_Front_Page!E61)</f>
      </c>
      <c r="L26" s="393"/>
      <c r="M26" s="393"/>
      <c r="N26" s="393"/>
      <c r="O26" s="394"/>
      <c r="P26" s="372"/>
      <c r="Q26" s="373"/>
      <c r="R26" s="373"/>
      <c r="S26" s="373"/>
      <c r="T26" s="373"/>
      <c r="U26" s="373"/>
      <c r="V26" s="373"/>
      <c r="W26" s="373"/>
      <c r="X26" s="373"/>
      <c r="Y26" s="373"/>
      <c r="Z26" s="374"/>
      <c r="AA26" s="372"/>
      <c r="AB26" s="373"/>
      <c r="AC26" s="373"/>
      <c r="AD26" s="373"/>
      <c r="AE26" s="374"/>
      <c r="AF26" s="372"/>
      <c r="AG26" s="373"/>
      <c r="AH26" s="373"/>
      <c r="AI26" s="374"/>
      <c r="AJ26" s="372"/>
      <c r="AK26" s="374"/>
      <c r="AM26" s="342">
        <v>227</v>
      </c>
      <c r="AN26" s="342" t="s">
        <v>249</v>
      </c>
    </row>
    <row r="27" spans="1:40" ht="9" customHeight="1">
      <c r="A27" s="44"/>
      <c r="B27" s="108" t="s">
        <v>448</v>
      </c>
      <c r="C27" s="42"/>
      <c r="D27" s="42"/>
      <c r="E27" s="42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3"/>
      <c r="AM27" s="342">
        <v>228</v>
      </c>
      <c r="AN27" s="342" t="s">
        <v>250</v>
      </c>
    </row>
    <row r="28" spans="1:40" ht="16.5" customHeight="1">
      <c r="A28" s="75"/>
      <c r="B28" s="372"/>
      <c r="C28" s="373"/>
      <c r="D28" s="373"/>
      <c r="E28" s="373"/>
      <c r="F28" s="373"/>
      <c r="G28" s="373"/>
      <c r="H28" s="373"/>
      <c r="I28" s="374"/>
      <c r="J28" s="372"/>
      <c r="K28" s="373"/>
      <c r="L28" s="373"/>
      <c r="M28" s="373"/>
      <c r="N28" s="373"/>
      <c r="O28" s="374"/>
      <c r="P28" s="372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3"/>
      <c r="AH28" s="373"/>
      <c r="AI28" s="373"/>
      <c r="AJ28" s="373"/>
      <c r="AK28" s="374"/>
      <c r="AM28" s="342">
        <v>229</v>
      </c>
      <c r="AN28" s="342" t="s">
        <v>251</v>
      </c>
    </row>
    <row r="29" spans="1:40" s="37" customFormat="1" ht="7.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M29" s="342">
        <v>230</v>
      </c>
      <c r="AN29" s="342" t="s">
        <v>183</v>
      </c>
    </row>
    <row r="30" spans="1:40" ht="9" customHeight="1">
      <c r="A30" s="105" t="s">
        <v>438</v>
      </c>
      <c r="B30" s="106"/>
      <c r="C30" s="101" t="s">
        <v>439</v>
      </c>
      <c r="D30" s="42"/>
      <c r="E30" s="42"/>
      <c r="F30" s="41"/>
      <c r="G30" s="43"/>
      <c r="H30" s="41"/>
      <c r="I30" s="101" t="s">
        <v>440</v>
      </c>
      <c r="J30" s="42"/>
      <c r="K30" s="43"/>
      <c r="L30" s="41"/>
      <c r="M30" s="41"/>
      <c r="N30" s="101" t="s">
        <v>441</v>
      </c>
      <c r="O30" s="41"/>
      <c r="P30" s="43"/>
      <c r="Q30" s="41"/>
      <c r="R30" s="41"/>
      <c r="S30" s="101" t="s">
        <v>442</v>
      </c>
      <c r="T30" s="41"/>
      <c r="U30" s="43"/>
      <c r="V30" s="41"/>
      <c r="W30" s="101" t="s">
        <v>443</v>
      </c>
      <c r="X30" s="42"/>
      <c r="Y30" s="42"/>
      <c r="Z30" s="43"/>
      <c r="AA30" s="41"/>
      <c r="AB30" s="41"/>
      <c r="AC30" s="101" t="s">
        <v>444</v>
      </c>
      <c r="AD30" s="41"/>
      <c r="AE30" s="43"/>
      <c r="AF30" s="41"/>
      <c r="AG30" s="101" t="s">
        <v>445</v>
      </c>
      <c r="AH30" s="42"/>
      <c r="AI30" s="42"/>
      <c r="AJ30" s="42"/>
      <c r="AK30" s="43"/>
      <c r="AM30" s="342">
        <v>231</v>
      </c>
      <c r="AN30" s="342" t="s">
        <v>184</v>
      </c>
    </row>
    <row r="31" spans="1:40" ht="16.5" customHeight="1">
      <c r="A31" s="81">
        <f>IF(AF31="","","002")</f>
      </c>
      <c r="B31" s="378">
        <f>IF(Data_Entry_Front_Page!E66="","",Data_Entry_Front_Page!E66)</f>
      </c>
      <c r="C31" s="379"/>
      <c r="D31" s="379"/>
      <c r="E31" s="379"/>
      <c r="F31" s="379"/>
      <c r="G31" s="380"/>
      <c r="H31" s="381">
        <f>IF(Data_Entry_Front_Page!E67="","",Data_Entry_Front_Page!E67)</f>
      </c>
      <c r="I31" s="382"/>
      <c r="J31" s="382"/>
      <c r="K31" s="383"/>
      <c r="L31" s="389">
        <f>IF(Data_Entry_Front_Page!E68="","",Data_Entry_Front_Page!E68)</f>
      </c>
      <c r="M31" s="390"/>
      <c r="N31" s="390"/>
      <c r="O31" s="390"/>
      <c r="P31" s="391"/>
      <c r="Q31" s="378">
        <f>IF(Data_Entry_Front_Page!E69="","",Data_Entry_Front_Page!E69)</f>
      </c>
      <c r="R31" s="379"/>
      <c r="S31" s="379"/>
      <c r="T31" s="379"/>
      <c r="U31" s="380"/>
      <c r="V31" s="395">
        <f>IF(Data_Entry_Front_Page!E70="","",Data_Entry_Front_Page!E70)</f>
      </c>
      <c r="W31" s="396"/>
      <c r="X31" s="396"/>
      <c r="Y31" s="396"/>
      <c r="Z31" s="397"/>
      <c r="AA31" s="389">
        <f>IF(Data_Entry_Front_Page!E64="","",Data_Entry_Front_Page!E64)</f>
      </c>
      <c r="AB31" s="390"/>
      <c r="AC31" s="390"/>
      <c r="AD31" s="390"/>
      <c r="AE31" s="391"/>
      <c r="AF31" s="384">
        <f>IF(Data_Entry_Front_Page!E65="","",Data_Entry_Front_Page!E65)</f>
      </c>
      <c r="AG31" s="400"/>
      <c r="AH31" s="400"/>
      <c r="AI31" s="400"/>
      <c r="AJ31" s="400"/>
      <c r="AK31" s="401"/>
      <c r="AM31" s="342">
        <v>232</v>
      </c>
      <c r="AN31" s="342" t="s">
        <v>185</v>
      </c>
    </row>
    <row r="32" spans="1:40" ht="9.75" customHeight="1">
      <c r="A32" s="44"/>
      <c r="B32" s="101" t="s">
        <v>446</v>
      </c>
      <c r="C32" s="42"/>
      <c r="D32" s="42"/>
      <c r="E32" s="42"/>
      <c r="F32" s="42"/>
      <c r="G32" s="42"/>
      <c r="H32" s="42"/>
      <c r="I32" s="42"/>
      <c r="J32" s="102"/>
      <c r="K32" s="107" t="s">
        <v>447</v>
      </c>
      <c r="L32" s="42"/>
      <c r="M32" s="42"/>
      <c r="N32" s="42"/>
      <c r="O32" s="103"/>
      <c r="P32" s="104" t="s">
        <v>448</v>
      </c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3"/>
      <c r="AM32" s="342">
        <v>233</v>
      </c>
      <c r="AN32" s="342" t="s">
        <v>186</v>
      </c>
    </row>
    <row r="33" spans="1:40" ht="16.5" customHeight="1">
      <c r="A33" s="124"/>
      <c r="B33" s="429">
        <f>IF(Data_Entry_Front_Page!E71="","",Data_Entry_Front_Page!E71)</f>
      </c>
      <c r="C33" s="393"/>
      <c r="D33" s="393"/>
      <c r="E33" s="393"/>
      <c r="F33" s="393"/>
      <c r="G33" s="393"/>
      <c r="H33" s="393"/>
      <c r="I33" s="393"/>
      <c r="J33" s="394"/>
      <c r="K33" s="392">
        <f>IF(Data_Entry_Front_Page!E72="","",Data_Entry_Front_Page!E72)</f>
      </c>
      <c r="L33" s="393"/>
      <c r="M33" s="393"/>
      <c r="N33" s="393"/>
      <c r="O33" s="394"/>
      <c r="P33" s="372"/>
      <c r="Q33" s="373"/>
      <c r="R33" s="373"/>
      <c r="S33" s="373"/>
      <c r="T33" s="373"/>
      <c r="U33" s="373"/>
      <c r="V33" s="373"/>
      <c r="W33" s="373"/>
      <c r="X33" s="373"/>
      <c r="Y33" s="373"/>
      <c r="Z33" s="374"/>
      <c r="AA33" s="372"/>
      <c r="AB33" s="373"/>
      <c r="AC33" s="373"/>
      <c r="AD33" s="373"/>
      <c r="AE33" s="374"/>
      <c r="AF33" s="372"/>
      <c r="AG33" s="373"/>
      <c r="AH33" s="373"/>
      <c r="AI33" s="374"/>
      <c r="AJ33" s="372"/>
      <c r="AK33" s="374"/>
      <c r="AM33" s="342">
        <v>234</v>
      </c>
      <c r="AN33" s="342" t="s">
        <v>187</v>
      </c>
    </row>
    <row r="34" spans="1:40" ht="9" customHeight="1">
      <c r="A34" s="44"/>
      <c r="B34" s="108" t="s">
        <v>448</v>
      </c>
      <c r="C34" s="42"/>
      <c r="D34" s="42"/>
      <c r="E34" s="42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3"/>
      <c r="AM34" s="342">
        <v>241</v>
      </c>
      <c r="AN34" s="342" t="s">
        <v>188</v>
      </c>
    </row>
    <row r="35" spans="1:40" ht="16.5" customHeight="1">
      <c r="A35" s="75"/>
      <c r="B35" s="372"/>
      <c r="C35" s="373"/>
      <c r="D35" s="373"/>
      <c r="E35" s="373"/>
      <c r="F35" s="373"/>
      <c r="G35" s="373"/>
      <c r="H35" s="373"/>
      <c r="I35" s="374"/>
      <c r="J35" s="372"/>
      <c r="K35" s="373"/>
      <c r="L35" s="373"/>
      <c r="M35" s="373"/>
      <c r="N35" s="373"/>
      <c r="O35" s="374"/>
      <c r="P35" s="372"/>
      <c r="Q35" s="373"/>
      <c r="R35" s="373"/>
      <c r="S35" s="373"/>
      <c r="T35" s="373"/>
      <c r="U35" s="373"/>
      <c r="V35" s="373"/>
      <c r="W35" s="373"/>
      <c r="X35" s="373"/>
      <c r="Y35" s="373"/>
      <c r="Z35" s="373"/>
      <c r="AA35" s="373"/>
      <c r="AB35" s="373"/>
      <c r="AC35" s="373"/>
      <c r="AD35" s="373"/>
      <c r="AE35" s="373"/>
      <c r="AF35" s="373"/>
      <c r="AG35" s="373"/>
      <c r="AH35" s="373"/>
      <c r="AI35" s="373"/>
      <c r="AJ35" s="373"/>
      <c r="AK35" s="374"/>
      <c r="AM35" s="342">
        <v>242</v>
      </c>
      <c r="AN35" s="342" t="s">
        <v>189</v>
      </c>
    </row>
    <row r="36" spans="1:40" s="37" customFormat="1" ht="7.5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M36" s="342">
        <v>243</v>
      </c>
      <c r="AN36" s="342" t="s">
        <v>190</v>
      </c>
    </row>
    <row r="37" spans="1:40" ht="9" customHeight="1">
      <c r="A37" s="105" t="s">
        <v>438</v>
      </c>
      <c r="B37" s="106"/>
      <c r="C37" s="101" t="s">
        <v>439</v>
      </c>
      <c r="D37" s="42"/>
      <c r="E37" s="42"/>
      <c r="F37" s="41"/>
      <c r="G37" s="43"/>
      <c r="H37" s="41"/>
      <c r="I37" s="101" t="s">
        <v>440</v>
      </c>
      <c r="J37" s="42"/>
      <c r="K37" s="43"/>
      <c r="L37" s="41"/>
      <c r="M37" s="41"/>
      <c r="N37" s="101" t="s">
        <v>441</v>
      </c>
      <c r="O37" s="41"/>
      <c r="P37" s="43"/>
      <c r="Q37" s="41"/>
      <c r="R37" s="41"/>
      <c r="S37" s="101" t="s">
        <v>442</v>
      </c>
      <c r="T37" s="41"/>
      <c r="U37" s="43"/>
      <c r="V37" s="41"/>
      <c r="W37" s="101" t="s">
        <v>443</v>
      </c>
      <c r="X37" s="42"/>
      <c r="Y37" s="42"/>
      <c r="Z37" s="43"/>
      <c r="AA37" s="41"/>
      <c r="AB37" s="41"/>
      <c r="AC37" s="101" t="s">
        <v>444</v>
      </c>
      <c r="AD37" s="41"/>
      <c r="AE37" s="43"/>
      <c r="AF37" s="41"/>
      <c r="AG37" s="101" t="s">
        <v>445</v>
      </c>
      <c r="AH37" s="42"/>
      <c r="AI37" s="42"/>
      <c r="AJ37" s="42"/>
      <c r="AK37" s="43"/>
      <c r="AM37" s="342">
        <v>300</v>
      </c>
      <c r="AN37" s="342" t="s">
        <v>191</v>
      </c>
    </row>
    <row r="38" spans="1:40" ht="16.5" customHeight="1">
      <c r="A38" s="81">
        <f>IF(AF38="","","003")</f>
      </c>
      <c r="B38" s="378">
        <f>IF(Data_Entry_Front_Page!E77="","",Data_Entry_Front_Page!E77)</f>
      </c>
      <c r="C38" s="379"/>
      <c r="D38" s="379"/>
      <c r="E38" s="379"/>
      <c r="F38" s="379"/>
      <c r="G38" s="380"/>
      <c r="H38" s="381">
        <f>IF(Data_Entry_Front_Page!E78="","",Data_Entry_Front_Page!E78)</f>
      </c>
      <c r="I38" s="382"/>
      <c r="J38" s="382"/>
      <c r="K38" s="383"/>
      <c r="L38" s="389">
        <f>IF(Data_Entry_Front_Page!E79="","",Data_Entry_Front_Page!E79)</f>
      </c>
      <c r="M38" s="390"/>
      <c r="N38" s="390"/>
      <c r="O38" s="390"/>
      <c r="P38" s="391"/>
      <c r="Q38" s="378">
        <f>IF(Data_Entry_Front_Page!E80="","",Data_Entry_Front_Page!E80)</f>
      </c>
      <c r="R38" s="379"/>
      <c r="S38" s="379"/>
      <c r="T38" s="379"/>
      <c r="U38" s="380"/>
      <c r="V38" s="395">
        <f>IF(Data_Entry_Front_Page!E81="","",Data_Entry_Front_Page!E81)</f>
      </c>
      <c r="W38" s="396"/>
      <c r="X38" s="396"/>
      <c r="Y38" s="396"/>
      <c r="Z38" s="397"/>
      <c r="AA38" s="389">
        <f>IF(Data_Entry_Front_Page!E75="","",Data_Entry_Front_Page!E75)</f>
      </c>
      <c r="AB38" s="390"/>
      <c r="AC38" s="390"/>
      <c r="AD38" s="390"/>
      <c r="AE38" s="391"/>
      <c r="AF38" s="384">
        <f>IF(Data_Entry_Front_Page!E76="","",Data_Entry_Front_Page!E76)</f>
      </c>
      <c r="AG38" s="400"/>
      <c r="AH38" s="400"/>
      <c r="AI38" s="400"/>
      <c r="AJ38" s="400"/>
      <c r="AK38" s="401"/>
      <c r="AM38" s="342">
        <v>301</v>
      </c>
      <c r="AN38" s="342" t="s">
        <v>192</v>
      </c>
    </row>
    <row r="39" spans="1:40" ht="9.75" customHeight="1">
      <c r="A39" s="44"/>
      <c r="B39" s="101" t="s">
        <v>446</v>
      </c>
      <c r="C39" s="42"/>
      <c r="D39" s="42"/>
      <c r="E39" s="42"/>
      <c r="F39" s="42"/>
      <c r="G39" s="42"/>
      <c r="H39" s="42"/>
      <c r="I39" s="42"/>
      <c r="J39" s="102"/>
      <c r="K39" s="107" t="s">
        <v>447</v>
      </c>
      <c r="L39" s="42"/>
      <c r="M39" s="42"/>
      <c r="N39" s="42"/>
      <c r="O39" s="103"/>
      <c r="P39" s="104" t="s">
        <v>448</v>
      </c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3"/>
      <c r="AM39" s="342">
        <v>302</v>
      </c>
      <c r="AN39" s="342" t="s">
        <v>193</v>
      </c>
    </row>
    <row r="40" spans="1:40" ht="16.5" customHeight="1">
      <c r="A40" s="124"/>
      <c r="B40" s="429">
        <f>IF(Data_Entry_Front_Page!E82="","",Data_Entry_Front_Page!E82)</f>
      </c>
      <c r="C40" s="393"/>
      <c r="D40" s="393"/>
      <c r="E40" s="393"/>
      <c r="F40" s="393"/>
      <c r="G40" s="393"/>
      <c r="H40" s="393"/>
      <c r="I40" s="393"/>
      <c r="J40" s="394"/>
      <c r="K40" s="392">
        <f>IF(Data_Entry_Front_Page!E83="","",Data_Entry_Front_Page!E83)</f>
      </c>
      <c r="L40" s="393"/>
      <c r="M40" s="393"/>
      <c r="N40" s="393"/>
      <c r="O40" s="394"/>
      <c r="P40" s="372"/>
      <c r="Q40" s="373"/>
      <c r="R40" s="373"/>
      <c r="S40" s="373"/>
      <c r="T40" s="373"/>
      <c r="U40" s="373"/>
      <c r="V40" s="373"/>
      <c r="W40" s="373"/>
      <c r="X40" s="373"/>
      <c r="Y40" s="373"/>
      <c r="Z40" s="374"/>
      <c r="AA40" s="372"/>
      <c r="AB40" s="373"/>
      <c r="AC40" s="373"/>
      <c r="AD40" s="373"/>
      <c r="AE40" s="374"/>
      <c r="AF40" s="372"/>
      <c r="AG40" s="373"/>
      <c r="AH40" s="373"/>
      <c r="AI40" s="374"/>
      <c r="AJ40" s="372"/>
      <c r="AK40" s="374"/>
      <c r="AM40" s="342">
        <v>303</v>
      </c>
      <c r="AN40" s="342" t="s">
        <v>194</v>
      </c>
    </row>
    <row r="41" spans="1:40" ht="9" customHeight="1">
      <c r="A41" s="44"/>
      <c r="B41" s="108" t="s">
        <v>448</v>
      </c>
      <c r="C41" s="42"/>
      <c r="D41" s="42"/>
      <c r="E41" s="42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3"/>
      <c r="AM41" s="342">
        <v>304</v>
      </c>
      <c r="AN41" s="342" t="s">
        <v>195</v>
      </c>
    </row>
    <row r="42" spans="1:40" ht="16.5" customHeight="1">
      <c r="A42" s="75"/>
      <c r="B42" s="372"/>
      <c r="C42" s="373"/>
      <c r="D42" s="373"/>
      <c r="E42" s="373"/>
      <c r="F42" s="373"/>
      <c r="G42" s="373"/>
      <c r="H42" s="373"/>
      <c r="I42" s="374"/>
      <c r="J42" s="372"/>
      <c r="K42" s="373"/>
      <c r="L42" s="373"/>
      <c r="M42" s="373"/>
      <c r="N42" s="373"/>
      <c r="O42" s="374"/>
      <c r="P42" s="372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4"/>
      <c r="AM42" s="342">
        <v>305</v>
      </c>
      <c r="AN42" s="342" t="s">
        <v>196</v>
      </c>
    </row>
    <row r="43" spans="1:40" s="37" customFormat="1" ht="7.5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M43" s="342">
        <v>306</v>
      </c>
      <c r="AN43" s="342" t="s">
        <v>197</v>
      </c>
    </row>
    <row r="44" spans="1:40" ht="9" customHeight="1">
      <c r="A44" s="7" t="s">
        <v>449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35"/>
      <c r="O44" s="9" t="s">
        <v>450</v>
      </c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35"/>
      <c r="AM44" s="342">
        <v>307</v>
      </c>
      <c r="AN44" s="342" t="s">
        <v>198</v>
      </c>
    </row>
    <row r="45" spans="1:40" ht="30">
      <c r="A45" s="433">
        <f>IF(Data_Entry_Front_Page!E24="","",Data_Entry_Front_Page!E24)</f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5"/>
      <c r="O45" s="430"/>
      <c r="P45" s="431"/>
      <c r="Q45" s="431"/>
      <c r="R45" s="431"/>
      <c r="S45" s="431"/>
      <c r="T45" s="431"/>
      <c r="U45" s="431"/>
      <c r="V45" s="431"/>
      <c r="W45" s="431"/>
      <c r="X45" s="431"/>
      <c r="Y45" s="431"/>
      <c r="Z45" s="431"/>
      <c r="AA45" s="431"/>
      <c r="AB45" s="431"/>
      <c r="AC45" s="431"/>
      <c r="AD45" s="431"/>
      <c r="AE45" s="431"/>
      <c r="AF45" s="431"/>
      <c r="AG45" s="431"/>
      <c r="AH45" s="431"/>
      <c r="AI45" s="431"/>
      <c r="AJ45" s="431"/>
      <c r="AK45" s="432"/>
      <c r="AM45" s="342">
        <v>308</v>
      </c>
      <c r="AN45" s="342" t="s">
        <v>199</v>
      </c>
    </row>
    <row r="46" spans="1:40" ht="11.25" customHeight="1">
      <c r="A46" s="10" t="s">
        <v>451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3"/>
      <c r="AE46" s="438" t="s">
        <v>445</v>
      </c>
      <c r="AF46" s="439"/>
      <c r="AG46" s="439"/>
      <c r="AH46" s="439"/>
      <c r="AI46" s="439"/>
      <c r="AJ46" s="439"/>
      <c r="AK46" s="440"/>
      <c r="AM46" s="342">
        <v>311</v>
      </c>
      <c r="AN46" s="342" t="s">
        <v>200</v>
      </c>
    </row>
    <row r="47" spans="1:40" ht="13.5" customHeight="1">
      <c r="A47" s="45"/>
      <c r="B47" s="60" t="s">
        <v>452</v>
      </c>
      <c r="C47" s="41"/>
      <c r="D47" s="41"/>
      <c r="E47" s="41"/>
      <c r="F47" s="41"/>
      <c r="G47" s="41"/>
      <c r="H47" s="41"/>
      <c r="I47" s="41"/>
      <c r="J47" s="41"/>
      <c r="K47" s="41"/>
      <c r="L47" s="33"/>
      <c r="M47" s="33"/>
      <c r="N47" s="33"/>
      <c r="O47" s="41"/>
      <c r="P47" s="41"/>
      <c r="Q47" s="41"/>
      <c r="R47" s="33"/>
      <c r="S47" s="33"/>
      <c r="T47" s="33"/>
      <c r="U47" s="33"/>
      <c r="V47" s="41"/>
      <c r="W47" s="41"/>
      <c r="X47" s="41"/>
      <c r="Y47" s="33"/>
      <c r="Z47" s="33"/>
      <c r="AA47" s="33"/>
      <c r="AB47" s="41"/>
      <c r="AC47" s="41"/>
      <c r="AD47" s="41"/>
      <c r="AE47" s="45"/>
      <c r="AF47" s="47"/>
      <c r="AG47" s="42"/>
      <c r="AH47" s="42"/>
      <c r="AI47" s="42"/>
      <c r="AJ47" s="42"/>
      <c r="AK47" s="43"/>
      <c r="AM47" s="342">
        <v>312</v>
      </c>
      <c r="AN47" s="342" t="s">
        <v>201</v>
      </c>
    </row>
    <row r="48" spans="1:40" ht="13.5" customHeight="1">
      <c r="A48" s="45"/>
      <c r="B48" s="12" t="s">
        <v>453</v>
      </c>
      <c r="C48" s="41"/>
      <c r="D48" s="41"/>
      <c r="E48" s="41"/>
      <c r="F48" s="41"/>
      <c r="G48" s="41"/>
      <c r="H48" s="41"/>
      <c r="I48" s="41"/>
      <c r="J48" s="41"/>
      <c r="K48" s="305" t="s">
        <v>454</v>
      </c>
      <c r="L48" s="384">
        <f>IF(Data_Entry_Front_Page!E30="","",Data_Entry_Front_Page!E30)</f>
      </c>
      <c r="M48" s="436"/>
      <c r="N48" s="437"/>
      <c r="O48" s="41"/>
      <c r="P48" s="41"/>
      <c r="Q48" s="305" t="s">
        <v>455</v>
      </c>
      <c r="R48" s="384">
        <f>IF(Data_Entry_Front_Page!E31="","",Data_Entry_Front_Page!E31)</f>
      </c>
      <c r="S48" s="436"/>
      <c r="T48" s="436"/>
      <c r="U48" s="437"/>
      <c r="V48" s="308"/>
      <c r="W48" s="309"/>
      <c r="X48" s="306" t="s">
        <v>456</v>
      </c>
      <c r="Y48" s="384">
        <f>IF(Data_Entry_Front_Page!E32="","",Data_Entry_Front_Page!E32)</f>
      </c>
      <c r="Z48" s="436"/>
      <c r="AA48" s="437"/>
      <c r="AB48" s="41"/>
      <c r="AC48" s="41"/>
      <c r="AD48" s="41"/>
      <c r="AE48" s="384">
        <f>SUM(L48,R48,Y48)</f>
        <v>0</v>
      </c>
      <c r="AF48" s="385"/>
      <c r="AG48" s="385"/>
      <c r="AH48" s="385"/>
      <c r="AI48" s="385"/>
      <c r="AJ48" s="385"/>
      <c r="AK48" s="386"/>
      <c r="AM48" s="342">
        <v>313</v>
      </c>
      <c r="AN48" s="342" t="s">
        <v>202</v>
      </c>
    </row>
    <row r="49" spans="1:40" ht="13.5" customHeight="1">
      <c r="A49" s="45"/>
      <c r="B49" s="12" t="s">
        <v>413</v>
      </c>
      <c r="C49" s="41"/>
      <c r="D49" s="41"/>
      <c r="E49" s="41"/>
      <c r="F49" s="41"/>
      <c r="G49" s="41"/>
      <c r="H49" s="41"/>
      <c r="I49" s="384">
        <f>Meals_Lodging_Mileage_Detail!V68+'Mileage_Detail 1'!O63+'Mileage_Detail 2'!O63+'Mileage_Detail 3'!O63+'Mileage_Detail 4'!O63+'Mileage_Detail 5'!O63</f>
        <v>0</v>
      </c>
      <c r="J49" s="400"/>
      <c r="K49" s="401"/>
      <c r="L49" s="37"/>
      <c r="M49" s="296" t="s">
        <v>457</v>
      </c>
      <c r="N49" s="37"/>
      <c r="O49" s="33"/>
      <c r="P49" s="33"/>
      <c r="Q49" s="298"/>
      <c r="R49" s="37"/>
      <c r="S49" s="37"/>
      <c r="T49" s="37"/>
      <c r="U49" s="37"/>
      <c r="V49" s="33"/>
      <c r="W49" s="441">
        <f>Data_Entry_Front_Page!E33</f>
        <v>0</v>
      </c>
      <c r="X49" s="393"/>
      <c r="Y49" s="394"/>
      <c r="Z49" s="37"/>
      <c r="AA49" s="37"/>
      <c r="AB49" s="33"/>
      <c r="AC49" s="33"/>
      <c r="AD49" s="33"/>
      <c r="AE49" s="384">
        <f>I49*W49</f>
        <v>0</v>
      </c>
      <c r="AF49" s="385"/>
      <c r="AG49" s="385"/>
      <c r="AH49" s="385"/>
      <c r="AI49" s="385"/>
      <c r="AJ49" s="385"/>
      <c r="AK49" s="386"/>
      <c r="AM49" s="342">
        <v>315</v>
      </c>
      <c r="AN49" s="342" t="s">
        <v>203</v>
      </c>
    </row>
    <row r="50" spans="1:40" ht="13.5" customHeight="1">
      <c r="A50" s="45"/>
      <c r="B50" s="12" t="s">
        <v>458</v>
      </c>
      <c r="C50" s="41"/>
      <c r="D50" s="41"/>
      <c r="E50" s="41"/>
      <c r="F50" s="33"/>
      <c r="G50" s="33"/>
      <c r="H50" s="33"/>
      <c r="I50" s="443"/>
      <c r="J50" s="444"/>
      <c r="K50" s="444"/>
      <c r="L50" s="444"/>
      <c r="M50" s="444"/>
      <c r="N50" s="444"/>
      <c r="O50" s="444"/>
      <c r="P50" s="444"/>
      <c r="Q50" s="444"/>
      <c r="R50" s="444"/>
      <c r="S50" s="444"/>
      <c r="T50" s="444"/>
      <c r="U50" s="444"/>
      <c r="V50" s="444"/>
      <c r="W50" s="445"/>
      <c r="X50" s="445"/>
      <c r="Y50" s="445"/>
      <c r="Z50" s="444"/>
      <c r="AA50" s="444"/>
      <c r="AB50" s="444"/>
      <c r="AC50" s="444"/>
      <c r="AD50" s="446"/>
      <c r="AE50" s="375">
        <f>SUM(Meals_Lodging_Mileage_Detail!J27,Meals_Lodging_Mileage_Detail!N27,Meals_Lodging_Mileage_Detail!S27)</f>
        <v>0</v>
      </c>
      <c r="AF50" s="376"/>
      <c r="AG50" s="376"/>
      <c r="AH50" s="376"/>
      <c r="AI50" s="376"/>
      <c r="AJ50" s="376"/>
      <c r="AK50" s="377"/>
      <c r="AM50" s="342">
        <v>318</v>
      </c>
      <c r="AN50" s="342" t="s">
        <v>204</v>
      </c>
    </row>
    <row r="51" spans="1:40" ht="13.5" customHeight="1">
      <c r="A51" s="45"/>
      <c r="B51" s="11" t="s">
        <v>414</v>
      </c>
      <c r="C51" s="41"/>
      <c r="D51" s="41"/>
      <c r="E51" s="41"/>
      <c r="F51" s="447">
        <f>IF(Data_Entry_Front_Page!E34="","",Data_Entry_Front_Page!E34)</f>
      </c>
      <c r="G51" s="393"/>
      <c r="H51" s="393"/>
      <c r="I51" s="393"/>
      <c r="J51" s="393"/>
      <c r="K51" s="393"/>
      <c r="L51" s="393"/>
      <c r="M51" s="393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  <c r="AC51" s="393"/>
      <c r="AD51" s="394"/>
      <c r="AE51" s="384">
        <f>Data_Entry_Front_Page!E35</f>
        <v>0</v>
      </c>
      <c r="AF51" s="385"/>
      <c r="AG51" s="385"/>
      <c r="AH51" s="385"/>
      <c r="AI51" s="385"/>
      <c r="AJ51" s="385"/>
      <c r="AK51" s="386"/>
      <c r="AM51" s="342">
        <v>320</v>
      </c>
      <c r="AN51" s="342" t="s">
        <v>205</v>
      </c>
    </row>
    <row r="52" spans="1:40" ht="13.5" customHeight="1">
      <c r="A52" s="45"/>
      <c r="B52" s="11" t="s">
        <v>459</v>
      </c>
      <c r="C52" s="33"/>
      <c r="D52" s="33"/>
      <c r="E52" s="33"/>
      <c r="F52" s="37"/>
      <c r="G52" s="37"/>
      <c r="H52" s="37"/>
      <c r="I52" s="37"/>
      <c r="J52" s="121"/>
      <c r="K52" s="398">
        <f>IF(Data_Entry_Front_Page!E36&gt;"","Hotel Occupancy Tax:","")</f>
      </c>
      <c r="L52" s="399"/>
      <c r="M52" s="399"/>
      <c r="N52" s="399"/>
      <c r="O52" s="399"/>
      <c r="P52" s="399"/>
      <c r="Q52" s="473">
        <f>IF(Data_Entry_Front_Page!E36="","",Data_Entry_Front_Page!E36)</f>
      </c>
      <c r="R52" s="473"/>
      <c r="S52" s="473"/>
      <c r="T52" s="473"/>
      <c r="U52" s="473"/>
      <c r="V52" s="473"/>
      <c r="W52" s="473"/>
      <c r="X52" s="473"/>
      <c r="Y52" s="473"/>
      <c r="Z52" s="473"/>
      <c r="AA52" s="473"/>
      <c r="AB52" s="473"/>
      <c r="AC52" s="474"/>
      <c r="AD52" s="31"/>
      <c r="AE52" s="384">
        <f>Data_Entry_Front_Page!E37</f>
        <v>0</v>
      </c>
      <c r="AF52" s="385"/>
      <c r="AG52" s="385"/>
      <c r="AH52" s="385"/>
      <c r="AI52" s="385"/>
      <c r="AJ52" s="385"/>
      <c r="AK52" s="386"/>
      <c r="AM52" s="342">
        <v>321</v>
      </c>
      <c r="AN52" s="342" t="s">
        <v>206</v>
      </c>
    </row>
    <row r="53" spans="1:40" ht="13.5" customHeight="1">
      <c r="A53" s="45"/>
      <c r="B53" s="11"/>
      <c r="C53" s="442">
        <f>IF(Data_Entry_Front_Page!E38="","",Data_Entry_Front_Page!E38)</f>
      </c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393"/>
      <c r="X53" s="393"/>
      <c r="Y53" s="393"/>
      <c r="Z53" s="393"/>
      <c r="AA53" s="393"/>
      <c r="AB53" s="393"/>
      <c r="AC53" s="394"/>
      <c r="AD53" s="41"/>
      <c r="AE53" s="384">
        <f>Data_Entry_Front_Page!E39</f>
        <v>0</v>
      </c>
      <c r="AF53" s="385"/>
      <c r="AG53" s="385"/>
      <c r="AH53" s="385"/>
      <c r="AI53" s="385"/>
      <c r="AJ53" s="385"/>
      <c r="AK53" s="386"/>
      <c r="AM53" s="342">
        <v>323</v>
      </c>
      <c r="AN53" s="342" t="s">
        <v>207</v>
      </c>
    </row>
    <row r="54" spans="1:40" ht="13.5" customHeight="1">
      <c r="A54" s="45"/>
      <c r="B54" s="60" t="s">
        <v>460</v>
      </c>
      <c r="C54" s="31"/>
      <c r="D54" s="31"/>
      <c r="E54" s="31"/>
      <c r="F54" s="31"/>
      <c r="G54" s="31"/>
      <c r="H54" s="31"/>
      <c r="I54" s="31"/>
      <c r="J54" s="31"/>
      <c r="K54" s="31"/>
      <c r="L54" s="37"/>
      <c r="M54" s="37"/>
      <c r="N54" s="37"/>
      <c r="O54" s="31"/>
      <c r="P54" s="31"/>
      <c r="Q54" s="31"/>
      <c r="R54" s="37"/>
      <c r="S54" s="37"/>
      <c r="T54" s="37"/>
      <c r="U54" s="37"/>
      <c r="V54" s="31"/>
      <c r="W54" s="31"/>
      <c r="X54" s="31"/>
      <c r="Y54" s="37"/>
      <c r="Z54" s="37"/>
      <c r="AA54" s="37"/>
      <c r="AB54" s="31"/>
      <c r="AC54" s="31"/>
      <c r="AD54" s="41"/>
      <c r="AE54" s="297"/>
      <c r="AF54" s="387"/>
      <c r="AG54" s="388"/>
      <c r="AH54" s="388"/>
      <c r="AI54" s="388"/>
      <c r="AJ54" s="388"/>
      <c r="AK54" s="38"/>
      <c r="AM54" s="342">
        <v>324</v>
      </c>
      <c r="AN54" s="342" t="s">
        <v>208</v>
      </c>
    </row>
    <row r="55" spans="1:40" ht="13.5" customHeight="1">
      <c r="A55" s="45"/>
      <c r="B55" s="11" t="s">
        <v>412</v>
      </c>
      <c r="C55" s="41"/>
      <c r="D55" s="41"/>
      <c r="E55" s="41"/>
      <c r="F55" s="41"/>
      <c r="G55" s="41"/>
      <c r="H55" s="41"/>
      <c r="I55" s="41"/>
      <c r="J55" s="41"/>
      <c r="K55" s="305" t="s">
        <v>454</v>
      </c>
      <c r="L55" s="384">
        <f>IF(Data_Entry_Front_Page!E42="","",Data_Entry_Front_Page!E42)</f>
      </c>
      <c r="M55" s="436"/>
      <c r="N55" s="437"/>
      <c r="O55" s="41"/>
      <c r="P55" s="41"/>
      <c r="Q55" s="305" t="s">
        <v>455</v>
      </c>
      <c r="R55" s="384">
        <f>IF(Data_Entry_Front_Page!E43="","",Data_Entry_Front_Page!E43)</f>
      </c>
      <c r="S55" s="436"/>
      <c r="T55" s="436"/>
      <c r="U55" s="437"/>
      <c r="V55" s="308"/>
      <c r="W55" s="309"/>
      <c r="X55" s="306" t="s">
        <v>456</v>
      </c>
      <c r="Y55" s="384">
        <f>IF(Data_Entry_Front_Page!E44="","",Data_Entry_Front_Page!E44)</f>
      </c>
      <c r="Z55" s="436"/>
      <c r="AA55" s="437"/>
      <c r="AB55" s="41"/>
      <c r="AC55" s="41"/>
      <c r="AD55" s="41"/>
      <c r="AE55" s="384">
        <f>SUM(L55,R55,Y55)</f>
        <v>0</v>
      </c>
      <c r="AF55" s="385"/>
      <c r="AG55" s="385"/>
      <c r="AH55" s="385"/>
      <c r="AI55" s="385"/>
      <c r="AJ55" s="385"/>
      <c r="AK55" s="386"/>
      <c r="AM55" s="342">
        <v>325</v>
      </c>
      <c r="AN55" s="342" t="s">
        <v>209</v>
      </c>
    </row>
    <row r="56" spans="1:40" ht="13.5" customHeight="1">
      <c r="A56" s="45"/>
      <c r="B56" s="11" t="s">
        <v>413</v>
      </c>
      <c r="C56" s="41"/>
      <c r="D56" s="41"/>
      <c r="E56" s="41"/>
      <c r="F56" s="41"/>
      <c r="G56" s="41"/>
      <c r="H56" s="41"/>
      <c r="I56" s="448">
        <f>Meals_Lodging_Mileage_Detail!W68+'Mileage_Detail 1'!P63+'Mileage_Detail 2'!P63+'Mileage_Detail 3'!P63+'Mileage_Detail 4'!P63+'Mileage_Detail 5'!P63</f>
        <v>0</v>
      </c>
      <c r="J56" s="449"/>
      <c r="K56" s="450"/>
      <c r="L56" s="37"/>
      <c r="M56" s="296" t="s">
        <v>457</v>
      </c>
      <c r="N56" s="37"/>
      <c r="O56" s="33"/>
      <c r="P56" s="33"/>
      <c r="Q56" s="298"/>
      <c r="R56" s="37"/>
      <c r="S56" s="37"/>
      <c r="T56" s="37"/>
      <c r="U56" s="37"/>
      <c r="V56" s="33"/>
      <c r="W56" s="441">
        <f>Data_Entry_Front_Page!E45</f>
        <v>0</v>
      </c>
      <c r="X56" s="393"/>
      <c r="Y56" s="394"/>
      <c r="Z56" s="37"/>
      <c r="AA56" s="37"/>
      <c r="AB56" s="33"/>
      <c r="AC56" s="33"/>
      <c r="AD56" s="33"/>
      <c r="AE56" s="384">
        <f>I56*W56</f>
        <v>0</v>
      </c>
      <c r="AF56" s="385"/>
      <c r="AG56" s="385"/>
      <c r="AH56" s="385"/>
      <c r="AI56" s="385"/>
      <c r="AJ56" s="385"/>
      <c r="AK56" s="386"/>
      <c r="AM56" s="342">
        <v>326</v>
      </c>
      <c r="AN56" s="366" t="s">
        <v>504</v>
      </c>
    </row>
    <row r="57" spans="1:40" ht="13.5" customHeight="1">
      <c r="A57" s="45"/>
      <c r="B57" s="11" t="s">
        <v>458</v>
      </c>
      <c r="C57" s="41"/>
      <c r="D57" s="41"/>
      <c r="E57" s="41"/>
      <c r="F57" s="33"/>
      <c r="G57" s="33"/>
      <c r="H57" s="33"/>
      <c r="I57" s="443"/>
      <c r="J57" s="444"/>
      <c r="K57" s="444"/>
      <c r="L57" s="444"/>
      <c r="M57" s="444"/>
      <c r="N57" s="444"/>
      <c r="O57" s="444"/>
      <c r="P57" s="444"/>
      <c r="Q57" s="444"/>
      <c r="R57" s="444"/>
      <c r="S57" s="444"/>
      <c r="T57" s="444"/>
      <c r="U57" s="444"/>
      <c r="V57" s="444"/>
      <c r="W57" s="445"/>
      <c r="X57" s="445"/>
      <c r="Y57" s="445"/>
      <c r="Z57" s="444"/>
      <c r="AA57" s="444"/>
      <c r="AB57" s="444"/>
      <c r="AC57" s="444"/>
      <c r="AD57" s="444"/>
      <c r="AE57" s="384">
        <f>SUM(Meals_Lodging_Mileage_Detail!J44,Meals_Lodging_Mileage_Detail!N44,Meals_Lodging_Mileage_Detail!S44)</f>
        <v>0</v>
      </c>
      <c r="AF57" s="385"/>
      <c r="AG57" s="385"/>
      <c r="AH57" s="385"/>
      <c r="AI57" s="385"/>
      <c r="AJ57" s="385"/>
      <c r="AK57" s="386"/>
      <c r="AM57" s="342">
        <v>327</v>
      </c>
      <c r="AN57" s="342" t="s">
        <v>210</v>
      </c>
    </row>
    <row r="58" spans="1:40" ht="13.5" customHeight="1">
      <c r="A58" s="45"/>
      <c r="B58" s="11" t="s">
        <v>414</v>
      </c>
      <c r="C58" s="41"/>
      <c r="D58" s="41"/>
      <c r="E58" s="41"/>
      <c r="F58" s="447">
        <f>IF(Data_Entry_Front_Page!E46="","",Data_Entry_Front_Page!E46)</f>
      </c>
      <c r="G58" s="393"/>
      <c r="H58" s="393"/>
      <c r="I58" s="393"/>
      <c r="J58" s="393"/>
      <c r="K58" s="393"/>
      <c r="L58" s="393"/>
      <c r="M58" s="393"/>
      <c r="N58" s="393"/>
      <c r="O58" s="393"/>
      <c r="P58" s="393"/>
      <c r="Q58" s="393"/>
      <c r="R58" s="393"/>
      <c r="S58" s="393"/>
      <c r="T58" s="393"/>
      <c r="U58" s="393"/>
      <c r="V58" s="393"/>
      <c r="W58" s="393"/>
      <c r="X58" s="393"/>
      <c r="Y58" s="393"/>
      <c r="Z58" s="393"/>
      <c r="AA58" s="393"/>
      <c r="AB58" s="393"/>
      <c r="AC58" s="393"/>
      <c r="AD58" s="394"/>
      <c r="AE58" s="384">
        <f>Data_Entry_Front_Page!E47</f>
        <v>0</v>
      </c>
      <c r="AF58" s="385"/>
      <c r="AG58" s="385"/>
      <c r="AH58" s="385"/>
      <c r="AI58" s="385"/>
      <c r="AJ58" s="385"/>
      <c r="AK58" s="386"/>
      <c r="AM58" s="342">
        <v>329</v>
      </c>
      <c r="AN58" s="342" t="s">
        <v>211</v>
      </c>
    </row>
    <row r="59" spans="1:40" ht="13.5" customHeight="1">
      <c r="A59" s="45"/>
      <c r="B59" s="11" t="s">
        <v>461</v>
      </c>
      <c r="C59" s="33"/>
      <c r="D59" s="33"/>
      <c r="E59" s="33"/>
      <c r="F59" s="37"/>
      <c r="G59" s="37"/>
      <c r="H59" s="37"/>
      <c r="I59" s="37"/>
      <c r="J59" s="37"/>
      <c r="K59" s="442"/>
      <c r="L59" s="393"/>
      <c r="M59" s="393"/>
      <c r="N59" s="393"/>
      <c r="O59" s="393"/>
      <c r="P59" s="393"/>
      <c r="Q59" s="393"/>
      <c r="R59" s="393"/>
      <c r="S59" s="393"/>
      <c r="T59" s="393"/>
      <c r="U59" s="393"/>
      <c r="V59" s="393"/>
      <c r="W59" s="393"/>
      <c r="X59" s="393"/>
      <c r="Y59" s="393"/>
      <c r="Z59" s="393"/>
      <c r="AA59" s="393"/>
      <c r="AB59" s="393"/>
      <c r="AC59" s="394"/>
      <c r="AD59" s="31"/>
      <c r="AE59" s="384"/>
      <c r="AF59" s="385"/>
      <c r="AG59" s="385"/>
      <c r="AH59" s="385"/>
      <c r="AI59" s="385"/>
      <c r="AJ59" s="385"/>
      <c r="AK59" s="386"/>
      <c r="AM59" s="342">
        <v>330</v>
      </c>
      <c r="AN59" s="342" t="s">
        <v>212</v>
      </c>
    </row>
    <row r="60" spans="1:40" ht="13.5" customHeight="1">
      <c r="A60" s="45"/>
      <c r="B60" s="307"/>
      <c r="C60" s="442">
        <f>IF(Data_Entry_Front_Page!E48="","",Data_Entry_Front_Page!E48)</f>
      </c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393"/>
      <c r="U60" s="393"/>
      <c r="V60" s="393"/>
      <c r="W60" s="393"/>
      <c r="X60" s="393"/>
      <c r="Y60" s="393"/>
      <c r="Z60" s="393"/>
      <c r="AA60" s="393"/>
      <c r="AB60" s="393"/>
      <c r="AC60" s="394"/>
      <c r="AD60" s="41"/>
      <c r="AE60" s="384">
        <f>Data_Entry_Front_Page!E49</f>
        <v>0</v>
      </c>
      <c r="AF60" s="385"/>
      <c r="AG60" s="385"/>
      <c r="AH60" s="385"/>
      <c r="AI60" s="385"/>
      <c r="AJ60" s="385"/>
      <c r="AK60" s="386"/>
      <c r="AM60" s="342">
        <v>332</v>
      </c>
      <c r="AN60" s="342" t="s">
        <v>213</v>
      </c>
    </row>
    <row r="61" spans="1:40" ht="11.25" customHeight="1">
      <c r="A61" s="3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35"/>
      <c r="AE61" s="27"/>
      <c r="AF61" s="27"/>
      <c r="AG61" s="27"/>
      <c r="AH61" s="27"/>
      <c r="AI61" s="27"/>
      <c r="AJ61" s="27"/>
      <c r="AK61" s="35"/>
      <c r="AM61" s="342">
        <v>333</v>
      </c>
      <c r="AN61" s="342" t="s">
        <v>214</v>
      </c>
    </row>
    <row r="62" spans="1:40" ht="12.75" customHeight="1">
      <c r="A62" s="3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123" t="s">
        <v>462</v>
      </c>
      <c r="AE62" s="455">
        <f>IF(SUM(AE48:AK53,AE55:AK60)=0,"",SUM(AE48:AK53,AE55:AK60))</f>
      </c>
      <c r="AF62" s="456"/>
      <c r="AG62" s="456"/>
      <c r="AH62" s="456"/>
      <c r="AI62" s="456"/>
      <c r="AJ62" s="456"/>
      <c r="AK62" s="457"/>
      <c r="AM62" s="342">
        <v>335</v>
      </c>
      <c r="AN62" s="342" t="s">
        <v>215</v>
      </c>
    </row>
    <row r="63" spans="1:40" ht="12" customHeight="1">
      <c r="A63" s="13" t="s">
        <v>463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3"/>
      <c r="AM63" s="342">
        <v>337</v>
      </c>
      <c r="AN63" s="342" t="s">
        <v>216</v>
      </c>
    </row>
    <row r="64" spans="1:40" ht="9" customHeight="1">
      <c r="A64" s="36"/>
      <c r="B64" s="27"/>
      <c r="C64" s="68" t="s">
        <v>464</v>
      </c>
      <c r="D64" s="27"/>
      <c r="E64" s="27"/>
      <c r="F64" s="27"/>
      <c r="G64" s="27"/>
      <c r="H64" s="27"/>
      <c r="I64" s="27"/>
      <c r="J64" s="27"/>
      <c r="K64" s="27"/>
      <c r="L64" s="37"/>
      <c r="N64" s="35"/>
      <c r="O64" s="69" t="s">
        <v>411</v>
      </c>
      <c r="P64" s="27"/>
      <c r="Q64" s="27"/>
      <c r="R64" s="27"/>
      <c r="S64" s="35"/>
      <c r="T64" s="27"/>
      <c r="U64" s="27"/>
      <c r="V64" s="8" t="s">
        <v>465</v>
      </c>
      <c r="W64" s="27"/>
      <c r="X64" s="27"/>
      <c r="Y64" s="27"/>
      <c r="Z64" s="27"/>
      <c r="AA64" s="27"/>
      <c r="AB64" s="27"/>
      <c r="AC64" s="27"/>
      <c r="AD64" s="37"/>
      <c r="AF64" s="37"/>
      <c r="AG64" s="126"/>
      <c r="AH64" s="14" t="s">
        <v>411</v>
      </c>
      <c r="AI64" s="27"/>
      <c r="AJ64" s="27"/>
      <c r="AK64" s="35"/>
      <c r="AM64" s="342">
        <v>338</v>
      </c>
      <c r="AN64" s="342" t="s">
        <v>217</v>
      </c>
    </row>
    <row r="65" spans="1:40" ht="11.25" customHeight="1">
      <c r="A65" s="15" t="s">
        <v>436</v>
      </c>
      <c r="B65" s="27"/>
      <c r="D65" s="27"/>
      <c r="E65" s="27"/>
      <c r="F65" s="27"/>
      <c r="G65" s="27"/>
      <c r="H65" s="27"/>
      <c r="I65" s="27"/>
      <c r="J65" s="27"/>
      <c r="K65" s="27"/>
      <c r="L65" s="37"/>
      <c r="M65" s="27"/>
      <c r="N65" s="35"/>
      <c r="O65" s="464"/>
      <c r="P65" s="465"/>
      <c r="Q65" s="465"/>
      <c r="R65" s="465"/>
      <c r="S65" s="466"/>
      <c r="T65" s="15" t="s">
        <v>436</v>
      </c>
      <c r="U65" s="27"/>
      <c r="V65" s="27"/>
      <c r="W65" s="27"/>
      <c r="X65" s="27"/>
      <c r="Y65" s="27"/>
      <c r="Z65" s="27"/>
      <c r="AA65" s="27"/>
      <c r="AB65" s="27"/>
      <c r="AC65" s="27"/>
      <c r="AD65" s="37"/>
      <c r="AE65" s="37"/>
      <c r="AF65" s="37"/>
      <c r="AG65" s="35"/>
      <c r="AH65" s="451"/>
      <c r="AI65" s="452"/>
      <c r="AJ65" s="452"/>
      <c r="AK65" s="453"/>
      <c r="AM65" s="342">
        <v>340</v>
      </c>
      <c r="AN65" s="342" t="s">
        <v>218</v>
      </c>
    </row>
    <row r="66" spans="1:40" ht="12" customHeight="1">
      <c r="A66" s="16" t="s">
        <v>437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61"/>
      <c r="O66" s="467"/>
      <c r="P66" s="468"/>
      <c r="Q66" s="468"/>
      <c r="R66" s="468"/>
      <c r="S66" s="469"/>
      <c r="T66" s="16" t="s">
        <v>437</v>
      </c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62"/>
      <c r="AG66" s="63"/>
      <c r="AH66" s="454"/>
      <c r="AI66" s="431"/>
      <c r="AJ66" s="431"/>
      <c r="AK66" s="432"/>
      <c r="AM66" s="342">
        <v>342</v>
      </c>
      <c r="AN66" s="342" t="s">
        <v>219</v>
      </c>
    </row>
    <row r="67" spans="1:40" ht="9" customHeight="1">
      <c r="A67" s="3" t="s">
        <v>466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35"/>
      <c r="T67" s="4" t="s">
        <v>467</v>
      </c>
      <c r="U67" s="27"/>
      <c r="V67" s="27"/>
      <c r="W67" s="27"/>
      <c r="X67" s="27"/>
      <c r="Y67" s="27"/>
      <c r="Z67" s="27"/>
      <c r="AA67" s="27"/>
      <c r="AB67" s="35"/>
      <c r="AC67" s="17" t="s">
        <v>468</v>
      </c>
      <c r="AD67" s="27"/>
      <c r="AE67" s="37"/>
      <c r="AF67" s="27"/>
      <c r="AG67" s="27"/>
      <c r="AH67" s="27"/>
      <c r="AI67" s="27"/>
      <c r="AJ67" s="27"/>
      <c r="AK67" s="35"/>
      <c r="AM67" s="342">
        <v>343</v>
      </c>
      <c r="AN67" s="342" t="s">
        <v>220</v>
      </c>
    </row>
    <row r="68" spans="1:40" ht="12" customHeight="1">
      <c r="A68" s="470">
        <f>Data_Entry_Front_Page!E25</f>
        <v>0</v>
      </c>
      <c r="B68" s="471"/>
      <c r="C68" s="471"/>
      <c r="D68" s="471"/>
      <c r="E68" s="471"/>
      <c r="F68" s="471"/>
      <c r="G68" s="471"/>
      <c r="H68" s="471"/>
      <c r="I68" s="471"/>
      <c r="J68" s="471"/>
      <c r="K68" s="471"/>
      <c r="L68" s="471"/>
      <c r="M68" s="471"/>
      <c r="N68" s="471"/>
      <c r="O68" s="471"/>
      <c r="P68" s="471"/>
      <c r="Q68" s="471"/>
      <c r="R68" s="471"/>
      <c r="S68" s="316"/>
      <c r="T68" s="470">
        <f>Data_Entry_Front_Page!E26</f>
        <v>0</v>
      </c>
      <c r="U68" s="471"/>
      <c r="V68" s="471"/>
      <c r="W68" s="471"/>
      <c r="X68" s="471"/>
      <c r="Y68" s="471"/>
      <c r="Z68" s="471"/>
      <c r="AA68" s="471"/>
      <c r="AB68" s="472"/>
      <c r="AC68" s="430"/>
      <c r="AD68" s="431"/>
      <c r="AE68" s="431"/>
      <c r="AF68" s="431"/>
      <c r="AG68" s="431"/>
      <c r="AH68" s="431"/>
      <c r="AI68" s="431"/>
      <c r="AJ68" s="431"/>
      <c r="AK68" s="432"/>
      <c r="AM68" s="342">
        <v>344</v>
      </c>
      <c r="AN68" s="342" t="s">
        <v>221</v>
      </c>
    </row>
    <row r="69" spans="1:40" ht="12" customHeight="1">
      <c r="A69" s="14" t="s">
        <v>469</v>
      </c>
      <c r="B69" s="27"/>
      <c r="C69" s="18" t="s">
        <v>436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35"/>
      <c r="T69" s="19" t="s">
        <v>470</v>
      </c>
      <c r="U69" s="27"/>
      <c r="V69" s="27"/>
      <c r="W69" s="27"/>
      <c r="X69" s="27"/>
      <c r="Y69" s="27"/>
      <c r="Z69" s="27"/>
      <c r="AA69" s="27"/>
      <c r="AB69" s="27"/>
      <c r="AC69" s="27"/>
      <c r="AD69" s="35"/>
      <c r="AE69" s="19" t="s">
        <v>411</v>
      </c>
      <c r="AF69" s="27"/>
      <c r="AG69" s="27"/>
      <c r="AH69" s="27"/>
      <c r="AI69" s="27"/>
      <c r="AJ69" s="27"/>
      <c r="AK69" s="35"/>
      <c r="AM69" s="342">
        <v>346</v>
      </c>
      <c r="AN69" s="342" t="s">
        <v>222</v>
      </c>
    </row>
    <row r="70" spans="1:40" ht="12" customHeight="1">
      <c r="A70" s="20" t="s">
        <v>471</v>
      </c>
      <c r="B70" s="31"/>
      <c r="C70" s="21" t="s">
        <v>437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8"/>
      <c r="T70" s="458"/>
      <c r="U70" s="459"/>
      <c r="V70" s="459"/>
      <c r="W70" s="459"/>
      <c r="X70" s="459"/>
      <c r="Y70" s="459"/>
      <c r="Z70" s="459"/>
      <c r="AA70" s="459"/>
      <c r="AB70" s="459"/>
      <c r="AC70" s="459"/>
      <c r="AD70" s="460"/>
      <c r="AE70" s="461"/>
      <c r="AF70" s="462"/>
      <c r="AG70" s="462"/>
      <c r="AH70" s="462"/>
      <c r="AI70" s="462"/>
      <c r="AJ70" s="462"/>
      <c r="AK70" s="463"/>
      <c r="AM70" s="342">
        <v>347</v>
      </c>
      <c r="AN70" s="342" t="s">
        <v>223</v>
      </c>
    </row>
    <row r="71" spans="39:40" ht="120">
      <c r="AM71" s="342">
        <v>350</v>
      </c>
      <c r="AN71" s="342" t="s">
        <v>224</v>
      </c>
    </row>
    <row r="72" spans="39:40" ht="45">
      <c r="AM72" s="342">
        <v>352</v>
      </c>
      <c r="AN72" s="342" t="s">
        <v>225</v>
      </c>
    </row>
    <row r="73" spans="14:40" ht="135">
      <c r="N73" s="55"/>
      <c r="O73" s="55"/>
      <c r="P73" s="55"/>
      <c r="Q73" s="55"/>
      <c r="AM73" s="342">
        <v>353</v>
      </c>
      <c r="AN73" s="342" t="s">
        <v>226</v>
      </c>
    </row>
    <row r="74" spans="14:40" ht="60" hidden="1">
      <c r="N74" s="55"/>
      <c r="O74" s="55"/>
      <c r="P74" s="55"/>
      <c r="Q74" s="55"/>
      <c r="Y74" s="59">
        <f>SUM(AG24,AG31,AG38)</f>
        <v>0</v>
      </c>
      <c r="Z74" s="55"/>
      <c r="AA74" s="55"/>
      <c r="AB74" s="55"/>
      <c r="AG74" s="64">
        <f>AE62</f>
      </c>
      <c r="AH74" s="56"/>
      <c r="AI74" s="56"/>
      <c r="AJ74" s="56"/>
      <c r="AK74" s="58"/>
      <c r="AM74" s="342">
        <v>356</v>
      </c>
      <c r="AN74" s="342" t="s">
        <v>141</v>
      </c>
    </row>
    <row r="75" spans="14:40" ht="75" hidden="1">
      <c r="N75" s="55"/>
      <c r="O75" s="55"/>
      <c r="P75" s="55"/>
      <c r="Q75" s="55"/>
      <c r="AM75" s="342">
        <v>357</v>
      </c>
      <c r="AN75" s="342" t="s">
        <v>142</v>
      </c>
    </row>
    <row r="76" spans="31:40" ht="90" hidden="1">
      <c r="AE76" s="56">
        <f>SUM(FRONTP1,FRONTP2)</f>
        <v>0</v>
      </c>
      <c r="AF76" s="58"/>
      <c r="AG76" s="55"/>
      <c r="AH76" s="55"/>
      <c r="AI76" s="55"/>
      <c r="AM76" s="342">
        <v>359</v>
      </c>
      <c r="AN76" s="342" t="s">
        <v>143</v>
      </c>
    </row>
    <row r="77" spans="22:40" ht="105">
      <c r="V77" s="54"/>
      <c r="W77" s="55"/>
      <c r="X77" s="55"/>
      <c r="Y77" s="55"/>
      <c r="AM77" s="342">
        <v>360</v>
      </c>
      <c r="AN77" s="342" t="s">
        <v>144</v>
      </c>
    </row>
    <row r="78" spans="39:40" ht="195">
      <c r="AM78" s="342">
        <v>361</v>
      </c>
      <c r="AN78" s="342" t="s">
        <v>145</v>
      </c>
    </row>
    <row r="79" spans="39:40" ht="60">
      <c r="AM79" s="342">
        <v>362</v>
      </c>
      <c r="AN79" s="342" t="s">
        <v>146</v>
      </c>
    </row>
    <row r="80" spans="39:40" ht="165">
      <c r="AM80" s="342">
        <v>363</v>
      </c>
      <c r="AN80" s="342" t="s">
        <v>147</v>
      </c>
    </row>
    <row r="81" spans="39:40" ht="60">
      <c r="AM81" s="342">
        <v>364</v>
      </c>
      <c r="AN81" s="342" t="s">
        <v>148</v>
      </c>
    </row>
    <row r="82" spans="39:40" ht="120">
      <c r="AM82" s="342">
        <v>365</v>
      </c>
      <c r="AN82" s="342" t="s">
        <v>149</v>
      </c>
    </row>
    <row r="83" spans="39:40" ht="180">
      <c r="AM83" s="342">
        <v>366</v>
      </c>
      <c r="AN83" s="342" t="s">
        <v>150</v>
      </c>
    </row>
    <row r="84" spans="39:40" ht="180">
      <c r="AM84" s="342">
        <v>368</v>
      </c>
      <c r="AN84" s="342" t="s">
        <v>151</v>
      </c>
    </row>
    <row r="85" spans="39:40" ht="105">
      <c r="AM85" s="342">
        <v>370</v>
      </c>
      <c r="AN85" s="342" t="s">
        <v>152</v>
      </c>
    </row>
    <row r="86" spans="39:40" ht="75">
      <c r="AM86" s="342">
        <v>401</v>
      </c>
      <c r="AN86" s="342" t="s">
        <v>153</v>
      </c>
    </row>
    <row r="87" spans="39:40" ht="75">
      <c r="AM87" s="342">
        <v>403</v>
      </c>
      <c r="AN87" s="342" t="s">
        <v>154</v>
      </c>
    </row>
    <row r="88" spans="39:40" ht="75">
      <c r="AM88" s="342">
        <v>405</v>
      </c>
      <c r="AN88" s="342" t="s">
        <v>155</v>
      </c>
    </row>
    <row r="89" spans="39:40" ht="165">
      <c r="AM89" s="342">
        <v>406</v>
      </c>
      <c r="AN89" s="342" t="s">
        <v>156</v>
      </c>
    </row>
    <row r="90" spans="39:40" ht="150">
      <c r="AM90" s="342">
        <v>407</v>
      </c>
      <c r="AN90" s="342" t="s">
        <v>157</v>
      </c>
    </row>
    <row r="91" spans="39:40" ht="75">
      <c r="AM91" s="342">
        <v>409</v>
      </c>
      <c r="AN91" s="342" t="s">
        <v>158</v>
      </c>
    </row>
    <row r="92" spans="39:40" ht="90">
      <c r="AM92" s="342">
        <v>411</v>
      </c>
      <c r="AN92" s="342" t="s">
        <v>159</v>
      </c>
    </row>
    <row r="93" spans="39:40" ht="90">
      <c r="AM93" s="342">
        <v>448</v>
      </c>
      <c r="AN93" s="342" t="s">
        <v>160</v>
      </c>
    </row>
    <row r="94" spans="39:40" ht="60">
      <c r="AM94" s="342">
        <v>449</v>
      </c>
      <c r="AN94" s="342" t="s">
        <v>161</v>
      </c>
    </row>
    <row r="95" spans="39:40" ht="105">
      <c r="AM95" s="342">
        <v>450</v>
      </c>
      <c r="AN95" s="342" t="s">
        <v>162</v>
      </c>
    </row>
    <row r="96" spans="39:40" ht="60">
      <c r="AM96" s="342">
        <v>451</v>
      </c>
      <c r="AN96" s="342" t="s">
        <v>163</v>
      </c>
    </row>
    <row r="97" spans="39:40" ht="105">
      <c r="AM97" s="342">
        <v>452</v>
      </c>
      <c r="AN97" s="342" t="s">
        <v>164</v>
      </c>
    </row>
    <row r="98" spans="39:40" ht="75">
      <c r="AM98" s="342">
        <v>454</v>
      </c>
      <c r="AN98" s="342" t="s">
        <v>165</v>
      </c>
    </row>
    <row r="99" spans="39:40" ht="60">
      <c r="AM99" s="342">
        <v>455</v>
      </c>
      <c r="AN99" s="342" t="s">
        <v>166</v>
      </c>
    </row>
    <row r="100" spans="39:40" ht="90">
      <c r="AM100" s="342">
        <v>456</v>
      </c>
      <c r="AN100" s="342" t="s">
        <v>167</v>
      </c>
    </row>
    <row r="101" spans="39:40" ht="105">
      <c r="AM101" s="342">
        <v>457</v>
      </c>
      <c r="AN101" s="342" t="s">
        <v>168</v>
      </c>
    </row>
    <row r="102" spans="39:40" ht="105">
      <c r="AM102" s="342">
        <v>458</v>
      </c>
      <c r="AN102" s="342" t="s">
        <v>169</v>
      </c>
    </row>
    <row r="103" spans="39:40" ht="105">
      <c r="AM103" s="342">
        <v>459</v>
      </c>
      <c r="AN103" s="342" t="s">
        <v>170</v>
      </c>
    </row>
    <row r="104" spans="39:40" ht="105">
      <c r="AM104" s="342">
        <v>460</v>
      </c>
      <c r="AN104" s="342" t="s">
        <v>171</v>
      </c>
    </row>
    <row r="105" spans="39:40" ht="120">
      <c r="AM105" s="342">
        <v>464</v>
      </c>
      <c r="AN105" s="342" t="s">
        <v>172</v>
      </c>
    </row>
    <row r="106" spans="39:40" ht="105">
      <c r="AM106" s="342">
        <v>466</v>
      </c>
      <c r="AN106" s="342" t="s">
        <v>173</v>
      </c>
    </row>
    <row r="107" spans="39:40" ht="135">
      <c r="AM107" s="342">
        <v>467</v>
      </c>
      <c r="AN107" s="342" t="s">
        <v>174</v>
      </c>
    </row>
    <row r="108" spans="39:40" ht="60">
      <c r="AM108" s="342">
        <v>469</v>
      </c>
      <c r="AN108" s="342" t="s">
        <v>175</v>
      </c>
    </row>
    <row r="109" spans="39:40" ht="120">
      <c r="AM109" s="342">
        <v>470</v>
      </c>
      <c r="AN109" s="342" t="s">
        <v>176</v>
      </c>
    </row>
    <row r="110" spans="39:40" ht="75">
      <c r="AM110" s="342">
        <v>472</v>
      </c>
      <c r="AN110" s="342" t="s">
        <v>177</v>
      </c>
    </row>
    <row r="111" spans="39:40" ht="75">
      <c r="AM111" s="342">
        <v>473</v>
      </c>
      <c r="AN111" s="342" t="s">
        <v>178</v>
      </c>
    </row>
    <row r="112" spans="39:40" ht="135">
      <c r="AM112" s="342">
        <v>474</v>
      </c>
      <c r="AN112" s="342" t="s">
        <v>179</v>
      </c>
    </row>
    <row r="113" spans="39:40" ht="75">
      <c r="AM113" s="342">
        <v>475</v>
      </c>
      <c r="AN113" s="342" t="s">
        <v>180</v>
      </c>
    </row>
    <row r="114" spans="39:40" ht="60">
      <c r="AM114" s="342">
        <v>476</v>
      </c>
      <c r="AN114" s="342" t="s">
        <v>181</v>
      </c>
    </row>
    <row r="115" spans="39:40" ht="120">
      <c r="AM115" s="342">
        <v>477</v>
      </c>
      <c r="AN115" s="342" t="s">
        <v>182</v>
      </c>
    </row>
    <row r="116" spans="39:40" ht="150">
      <c r="AM116" s="342">
        <v>478</v>
      </c>
      <c r="AN116" s="342" t="s">
        <v>100</v>
      </c>
    </row>
    <row r="117" spans="39:40" ht="75">
      <c r="AM117" s="342">
        <v>479</v>
      </c>
      <c r="AN117" s="342" t="s">
        <v>101</v>
      </c>
    </row>
    <row r="118" spans="39:40" ht="105">
      <c r="AM118" s="342">
        <v>481</v>
      </c>
      <c r="AN118" s="342" t="s">
        <v>102</v>
      </c>
    </row>
    <row r="119" spans="39:40" ht="105">
      <c r="AM119" s="342">
        <v>501</v>
      </c>
      <c r="AN119" s="342" t="s">
        <v>103</v>
      </c>
    </row>
    <row r="120" spans="39:40" ht="45">
      <c r="AM120" s="342">
        <v>503</v>
      </c>
      <c r="AN120" s="342" t="s">
        <v>104</v>
      </c>
    </row>
    <row r="121" spans="39:40" ht="90">
      <c r="AM121" s="342">
        <v>504</v>
      </c>
      <c r="AN121" s="342" t="s">
        <v>105</v>
      </c>
    </row>
    <row r="122" spans="39:40" ht="120">
      <c r="AM122" s="342">
        <v>506</v>
      </c>
      <c r="AN122" s="342" t="s">
        <v>106</v>
      </c>
    </row>
    <row r="123" spans="39:40" ht="60">
      <c r="AM123" s="342">
        <v>507</v>
      </c>
      <c r="AN123" s="342" t="s">
        <v>107</v>
      </c>
    </row>
    <row r="124" spans="39:40" ht="105">
      <c r="AM124" s="342">
        <v>508</v>
      </c>
      <c r="AN124" s="342" t="s">
        <v>108</v>
      </c>
    </row>
    <row r="125" spans="39:40" ht="165">
      <c r="AM125" s="342">
        <v>511</v>
      </c>
      <c r="AN125" s="342" t="s">
        <v>109</v>
      </c>
    </row>
    <row r="126" spans="39:40" ht="120">
      <c r="AM126" s="342">
        <v>512</v>
      </c>
      <c r="AN126" s="342" t="s">
        <v>110</v>
      </c>
    </row>
    <row r="127" spans="39:40" ht="75">
      <c r="AM127" s="342">
        <v>513</v>
      </c>
      <c r="AN127" s="342" t="s">
        <v>111</v>
      </c>
    </row>
    <row r="128" spans="39:40" ht="60">
      <c r="AM128" s="342">
        <v>514</v>
      </c>
      <c r="AN128" s="342" t="s">
        <v>112</v>
      </c>
    </row>
    <row r="129" spans="39:40" ht="90">
      <c r="AM129" s="342">
        <v>515</v>
      </c>
      <c r="AN129" s="342" t="s">
        <v>113</v>
      </c>
    </row>
    <row r="130" spans="39:40" ht="135">
      <c r="AM130" s="342">
        <v>517</v>
      </c>
      <c r="AN130" s="342" t="s">
        <v>114</v>
      </c>
    </row>
    <row r="131" spans="39:40" ht="90">
      <c r="AM131" s="342">
        <v>520</v>
      </c>
      <c r="AN131" s="342" t="s">
        <v>115</v>
      </c>
    </row>
    <row r="132" spans="39:40" ht="105">
      <c r="AM132" s="342">
        <v>522</v>
      </c>
      <c r="AN132" s="342" t="s">
        <v>116</v>
      </c>
    </row>
    <row r="133" spans="39:40" ht="120">
      <c r="AM133" s="342">
        <v>524</v>
      </c>
      <c r="AN133" s="342" t="s">
        <v>117</v>
      </c>
    </row>
    <row r="134" spans="39:40" ht="150">
      <c r="AM134" s="342">
        <v>526</v>
      </c>
      <c r="AN134" s="342" t="s">
        <v>118</v>
      </c>
    </row>
    <row r="135" spans="39:40" ht="105">
      <c r="AM135" s="342">
        <v>527</v>
      </c>
      <c r="AN135" s="342" t="s">
        <v>119</v>
      </c>
    </row>
    <row r="136" spans="39:40" ht="120">
      <c r="AM136" s="342">
        <v>528</v>
      </c>
      <c r="AN136" s="342" t="s">
        <v>120</v>
      </c>
    </row>
    <row r="137" spans="39:40" ht="105">
      <c r="AM137" s="342">
        <v>529</v>
      </c>
      <c r="AN137" s="342" t="s">
        <v>121</v>
      </c>
    </row>
    <row r="138" spans="39:40" ht="120">
      <c r="AM138" s="342">
        <v>530</v>
      </c>
      <c r="AN138" s="342" t="s">
        <v>122</v>
      </c>
    </row>
    <row r="139" spans="39:40" ht="120">
      <c r="AM139" s="342">
        <v>531</v>
      </c>
      <c r="AN139" s="342" t="s">
        <v>123</v>
      </c>
    </row>
    <row r="140" spans="39:40" ht="150">
      <c r="AM140" s="342">
        <v>532</v>
      </c>
      <c r="AN140" s="342" t="s">
        <v>124</v>
      </c>
    </row>
    <row r="141" spans="39:40" ht="165">
      <c r="AM141" s="342">
        <v>533</v>
      </c>
      <c r="AN141" s="342" t="s">
        <v>125</v>
      </c>
    </row>
    <row r="142" spans="39:40" ht="120">
      <c r="AM142" s="342">
        <v>534</v>
      </c>
      <c r="AN142" s="342" t="s">
        <v>126</v>
      </c>
    </row>
    <row r="143" spans="39:40" ht="180">
      <c r="AM143" s="342">
        <v>535</v>
      </c>
      <c r="AN143" s="342" t="s">
        <v>127</v>
      </c>
    </row>
    <row r="144" spans="39:40" ht="90">
      <c r="AM144" s="342">
        <v>537</v>
      </c>
      <c r="AN144" s="342" t="s">
        <v>128</v>
      </c>
    </row>
    <row r="145" spans="39:40" ht="120">
      <c r="AM145" s="342">
        <v>538</v>
      </c>
      <c r="AN145" s="342" t="s">
        <v>129</v>
      </c>
    </row>
    <row r="146" spans="39:40" ht="120">
      <c r="AM146" s="342">
        <v>539</v>
      </c>
      <c r="AN146" s="342" t="s">
        <v>130</v>
      </c>
    </row>
    <row r="147" spans="39:40" ht="75">
      <c r="AM147" s="342">
        <v>541</v>
      </c>
      <c r="AN147" s="342" t="s">
        <v>131</v>
      </c>
    </row>
    <row r="148" spans="39:40" ht="120">
      <c r="AM148" s="342">
        <v>542</v>
      </c>
      <c r="AN148" s="342" t="s">
        <v>132</v>
      </c>
    </row>
    <row r="149" spans="39:40" ht="60">
      <c r="AM149" s="342">
        <v>551</v>
      </c>
      <c r="AN149" s="342" t="s">
        <v>133</v>
      </c>
    </row>
    <row r="150" spans="39:40" ht="120">
      <c r="AM150" s="342">
        <v>553</v>
      </c>
      <c r="AN150" s="342" t="s">
        <v>134</v>
      </c>
    </row>
    <row r="151" spans="39:40" ht="75">
      <c r="AM151" s="342">
        <v>554</v>
      </c>
      <c r="AN151" s="342" t="s">
        <v>135</v>
      </c>
    </row>
    <row r="152" spans="39:40" ht="75">
      <c r="AM152" s="342">
        <v>555</v>
      </c>
      <c r="AN152" s="342" t="s">
        <v>136</v>
      </c>
    </row>
    <row r="153" spans="39:40" ht="60">
      <c r="AM153" s="342">
        <v>556</v>
      </c>
      <c r="AN153" s="342" t="s">
        <v>137</v>
      </c>
    </row>
    <row r="154" spans="39:40" ht="120">
      <c r="AM154" s="342">
        <v>557</v>
      </c>
      <c r="AN154" s="342" t="s">
        <v>138</v>
      </c>
    </row>
    <row r="155" spans="39:40" ht="45">
      <c r="AM155" s="342">
        <v>576</v>
      </c>
      <c r="AN155" s="342" t="s">
        <v>139</v>
      </c>
    </row>
    <row r="156" spans="39:40" ht="120">
      <c r="AM156" s="342">
        <v>578</v>
      </c>
      <c r="AN156" s="342" t="s">
        <v>140</v>
      </c>
    </row>
    <row r="157" spans="39:40" ht="90">
      <c r="AM157" s="342">
        <v>579</v>
      </c>
      <c r="AN157" s="342" t="s">
        <v>54</v>
      </c>
    </row>
    <row r="158" spans="39:40" ht="75">
      <c r="AM158" s="342">
        <v>580</v>
      </c>
      <c r="AN158" s="342" t="s">
        <v>55</v>
      </c>
    </row>
    <row r="159" spans="39:40" ht="60">
      <c r="AM159" s="342">
        <v>581</v>
      </c>
      <c r="AN159" s="342" t="s">
        <v>56</v>
      </c>
    </row>
    <row r="160" spans="39:40" ht="90">
      <c r="AM160" s="342">
        <v>582</v>
      </c>
      <c r="AN160" s="342" t="s">
        <v>57</v>
      </c>
    </row>
    <row r="161" spans="39:40" ht="90">
      <c r="AM161" s="342">
        <v>583</v>
      </c>
      <c r="AN161" s="342" t="s">
        <v>58</v>
      </c>
    </row>
    <row r="162" spans="39:40" ht="75">
      <c r="AM162" s="342">
        <v>592</v>
      </c>
      <c r="AN162" s="342" t="s">
        <v>59</v>
      </c>
    </row>
    <row r="163" spans="39:40" ht="60">
      <c r="AM163" s="342">
        <v>595</v>
      </c>
      <c r="AN163" s="342" t="s">
        <v>60</v>
      </c>
    </row>
    <row r="164" spans="39:40" ht="90">
      <c r="AM164" s="342">
        <v>596</v>
      </c>
      <c r="AN164" s="342" t="s">
        <v>61</v>
      </c>
    </row>
    <row r="165" spans="39:40" ht="60">
      <c r="AM165" s="342">
        <v>598</v>
      </c>
      <c r="AN165" s="342" t="s">
        <v>62</v>
      </c>
    </row>
    <row r="166" spans="39:40" ht="90">
      <c r="AM166" s="342">
        <v>599</v>
      </c>
      <c r="AN166" s="342" t="s">
        <v>63</v>
      </c>
    </row>
    <row r="167" spans="39:40" ht="75">
      <c r="AM167" s="342">
        <v>601</v>
      </c>
      <c r="AN167" s="342" t="s">
        <v>64</v>
      </c>
    </row>
    <row r="168" spans="39:40" ht="90">
      <c r="AM168" s="342">
        <v>606</v>
      </c>
      <c r="AN168" s="342" t="s">
        <v>65</v>
      </c>
    </row>
    <row r="169" spans="39:40" ht="105">
      <c r="AM169" s="342">
        <v>607</v>
      </c>
      <c r="AN169" s="342" t="s">
        <v>66</v>
      </c>
    </row>
    <row r="170" spans="39:40" ht="75">
      <c r="AM170" s="342">
        <v>608</v>
      </c>
      <c r="AN170" s="342" t="s">
        <v>67</v>
      </c>
    </row>
    <row r="171" spans="39:40" ht="135">
      <c r="AM171" s="342">
        <v>645</v>
      </c>
      <c r="AN171" s="342" t="s">
        <v>68</v>
      </c>
    </row>
    <row r="172" spans="39:40" ht="75">
      <c r="AM172" s="342">
        <v>647</v>
      </c>
      <c r="AN172" s="342" t="s">
        <v>69</v>
      </c>
    </row>
    <row r="173" spans="39:40" ht="75">
      <c r="AM173" s="342">
        <v>648</v>
      </c>
      <c r="AN173" s="342" t="s">
        <v>70</v>
      </c>
    </row>
    <row r="174" spans="39:40" ht="210">
      <c r="AM174" s="342">
        <v>655</v>
      </c>
      <c r="AN174" s="342" t="s">
        <v>71</v>
      </c>
    </row>
    <row r="175" spans="39:40" ht="90">
      <c r="AM175" s="342">
        <v>665</v>
      </c>
      <c r="AN175" s="342" t="s">
        <v>72</v>
      </c>
    </row>
    <row r="176" spans="39:40" ht="165">
      <c r="AM176" s="342">
        <v>673</v>
      </c>
      <c r="AN176" s="342" t="s">
        <v>73</v>
      </c>
    </row>
    <row r="177" spans="39:40" ht="150">
      <c r="AM177" s="342">
        <v>684</v>
      </c>
      <c r="AN177" s="342" t="s">
        <v>74</v>
      </c>
    </row>
    <row r="178" spans="39:40" ht="60">
      <c r="AM178" s="342">
        <v>694</v>
      </c>
      <c r="AN178" s="342" t="s">
        <v>75</v>
      </c>
    </row>
    <row r="179" spans="39:40" ht="75">
      <c r="AM179" s="342">
        <v>696</v>
      </c>
      <c r="AN179" s="342" t="s">
        <v>76</v>
      </c>
    </row>
    <row r="180" spans="39:40" ht="60">
      <c r="AM180" s="342">
        <v>701</v>
      </c>
      <c r="AN180" s="342" t="s">
        <v>77</v>
      </c>
    </row>
    <row r="181" spans="39:40" ht="165">
      <c r="AM181" s="342">
        <v>704</v>
      </c>
      <c r="AN181" s="342" t="s">
        <v>78</v>
      </c>
    </row>
    <row r="182" spans="39:40" ht="180">
      <c r="AM182" s="342">
        <v>705</v>
      </c>
      <c r="AN182" s="342" t="s">
        <v>79</v>
      </c>
    </row>
    <row r="183" spans="39:40" ht="75">
      <c r="AM183" s="342">
        <v>709</v>
      </c>
      <c r="AN183" s="342" t="s">
        <v>80</v>
      </c>
    </row>
    <row r="184" spans="39:40" ht="75">
      <c r="AM184" s="342">
        <v>710</v>
      </c>
      <c r="AN184" s="342" t="s">
        <v>81</v>
      </c>
    </row>
    <row r="185" spans="39:40" ht="90">
      <c r="AM185" s="342">
        <v>711</v>
      </c>
      <c r="AN185" s="342" t="s">
        <v>82</v>
      </c>
    </row>
    <row r="186" spans="39:40" ht="90">
      <c r="AM186" s="342">
        <v>712</v>
      </c>
      <c r="AN186" s="342" t="s">
        <v>83</v>
      </c>
    </row>
    <row r="187" spans="39:40" ht="60">
      <c r="AM187" s="342">
        <v>713</v>
      </c>
      <c r="AN187" s="342" t="s">
        <v>84</v>
      </c>
    </row>
    <row r="188" spans="39:40" ht="90">
      <c r="AM188" s="342">
        <v>714</v>
      </c>
      <c r="AN188" s="342" t="s">
        <v>85</v>
      </c>
    </row>
    <row r="189" spans="39:40" ht="75">
      <c r="AM189" s="342">
        <v>715</v>
      </c>
      <c r="AN189" s="342" t="s">
        <v>86</v>
      </c>
    </row>
    <row r="190" spans="39:40" ht="90">
      <c r="AM190" s="342">
        <v>716</v>
      </c>
      <c r="AN190" s="342" t="s">
        <v>87</v>
      </c>
    </row>
    <row r="191" spans="39:40" ht="75">
      <c r="AM191" s="342">
        <v>717</v>
      </c>
      <c r="AN191" s="342" t="s">
        <v>88</v>
      </c>
    </row>
    <row r="192" spans="39:40" ht="90">
      <c r="AM192" s="342">
        <v>718</v>
      </c>
      <c r="AN192" s="342" t="s">
        <v>89</v>
      </c>
    </row>
    <row r="193" spans="39:40" ht="90">
      <c r="AM193" s="342">
        <v>719</v>
      </c>
      <c r="AN193" s="342" t="s">
        <v>90</v>
      </c>
    </row>
    <row r="194" spans="39:40" ht="60">
      <c r="AM194" s="342">
        <v>720</v>
      </c>
      <c r="AN194" s="342" t="s">
        <v>91</v>
      </c>
    </row>
    <row r="195" spans="39:40" ht="75">
      <c r="AM195" s="342">
        <v>721</v>
      </c>
      <c r="AN195" s="342" t="s">
        <v>92</v>
      </c>
    </row>
    <row r="196" spans="39:40" ht="120">
      <c r="AM196" s="342">
        <v>723</v>
      </c>
      <c r="AN196" s="342" t="s">
        <v>93</v>
      </c>
    </row>
    <row r="197" spans="39:40" ht="75">
      <c r="AM197" s="342">
        <v>724</v>
      </c>
      <c r="AN197" s="342" t="s">
        <v>94</v>
      </c>
    </row>
    <row r="198" spans="39:40" ht="60">
      <c r="AM198" s="342">
        <v>727</v>
      </c>
      <c r="AN198" s="342" t="s">
        <v>95</v>
      </c>
    </row>
    <row r="199" spans="39:40" ht="135">
      <c r="AM199" s="342">
        <v>729</v>
      </c>
      <c r="AN199" s="342" t="s">
        <v>96</v>
      </c>
    </row>
    <row r="200" spans="39:40" ht="45">
      <c r="AM200" s="342">
        <v>730</v>
      </c>
      <c r="AN200" s="342" t="s">
        <v>97</v>
      </c>
    </row>
    <row r="201" spans="39:40" ht="75">
      <c r="AM201" s="342">
        <v>731</v>
      </c>
      <c r="AN201" s="342" t="s">
        <v>98</v>
      </c>
    </row>
    <row r="202" spans="39:40" ht="90">
      <c r="AM202" s="342">
        <v>732</v>
      </c>
      <c r="AN202" s="342" t="s">
        <v>99</v>
      </c>
    </row>
    <row r="203" spans="39:40" ht="60">
      <c r="AM203" s="342">
        <v>733</v>
      </c>
      <c r="AN203" s="342" t="s">
        <v>7</v>
      </c>
    </row>
    <row r="204" spans="39:40" ht="45">
      <c r="AM204" s="342">
        <v>734</v>
      </c>
      <c r="AN204" s="342" t="s">
        <v>8</v>
      </c>
    </row>
    <row r="205" spans="39:40" ht="75">
      <c r="AM205" s="342">
        <v>735</v>
      </c>
      <c r="AN205" s="342" t="s">
        <v>9</v>
      </c>
    </row>
    <row r="206" spans="39:40" ht="90">
      <c r="AM206" s="342">
        <v>736</v>
      </c>
      <c r="AN206" s="342" t="s">
        <v>10</v>
      </c>
    </row>
    <row r="207" spans="39:40" ht="60">
      <c r="AM207" s="342">
        <v>737</v>
      </c>
      <c r="AN207" s="342" t="s">
        <v>11</v>
      </c>
    </row>
    <row r="208" spans="39:40" ht="75">
      <c r="AM208" s="342">
        <v>738</v>
      </c>
      <c r="AN208" s="342" t="s">
        <v>12</v>
      </c>
    </row>
    <row r="209" spans="39:40" ht="120">
      <c r="AM209" s="342">
        <v>739</v>
      </c>
      <c r="AN209" s="342" t="s">
        <v>13</v>
      </c>
    </row>
    <row r="210" spans="39:40" ht="90">
      <c r="AM210" s="342">
        <v>742</v>
      </c>
      <c r="AN210" s="342" t="s">
        <v>14</v>
      </c>
    </row>
    <row r="211" spans="39:40" ht="75">
      <c r="AM211" s="342">
        <v>743</v>
      </c>
      <c r="AN211" s="342" t="s">
        <v>15</v>
      </c>
    </row>
    <row r="212" spans="39:40" ht="120">
      <c r="AM212" s="342">
        <v>744</v>
      </c>
      <c r="AN212" s="342" t="s">
        <v>16</v>
      </c>
    </row>
    <row r="213" spans="39:40" ht="105">
      <c r="AM213" s="342">
        <v>745</v>
      </c>
      <c r="AN213" s="342" t="s">
        <v>17</v>
      </c>
    </row>
    <row r="214" spans="39:40" ht="90">
      <c r="AM214" s="342">
        <v>747</v>
      </c>
      <c r="AN214" s="342" t="s">
        <v>18</v>
      </c>
    </row>
    <row r="215" spans="39:40" ht="165">
      <c r="AM215" s="342">
        <v>748</v>
      </c>
      <c r="AN215" s="342" t="s">
        <v>19</v>
      </c>
    </row>
    <row r="216" spans="39:40" ht="60">
      <c r="AM216" s="342">
        <v>750</v>
      </c>
      <c r="AN216" s="342" t="s">
        <v>20</v>
      </c>
    </row>
    <row r="217" spans="39:40" ht="90">
      <c r="AM217" s="342">
        <v>751</v>
      </c>
      <c r="AN217" s="342" t="s">
        <v>21</v>
      </c>
    </row>
    <row r="218" spans="39:40" ht="60">
      <c r="AM218" s="342">
        <v>752</v>
      </c>
      <c r="AN218" s="342" t="s">
        <v>22</v>
      </c>
    </row>
    <row r="219" spans="39:40" ht="75">
      <c r="AM219" s="342">
        <v>753</v>
      </c>
      <c r="AN219" s="342" t="s">
        <v>23</v>
      </c>
    </row>
    <row r="220" spans="39:40" ht="75">
      <c r="AM220" s="342">
        <v>754</v>
      </c>
      <c r="AN220" s="342" t="s">
        <v>24</v>
      </c>
    </row>
    <row r="221" spans="39:40" ht="90">
      <c r="AM221" s="342">
        <v>755</v>
      </c>
      <c r="AN221" s="342" t="s">
        <v>25</v>
      </c>
    </row>
    <row r="222" spans="39:40" ht="75">
      <c r="AM222" s="342">
        <v>756</v>
      </c>
      <c r="AN222" s="342" t="s">
        <v>26</v>
      </c>
    </row>
    <row r="223" spans="39:40" ht="75">
      <c r="AM223" s="342">
        <v>757</v>
      </c>
      <c r="AN223" s="342" t="s">
        <v>27</v>
      </c>
    </row>
    <row r="224" spans="39:40" ht="120">
      <c r="AM224" s="342">
        <v>758</v>
      </c>
      <c r="AN224" s="342" t="s">
        <v>28</v>
      </c>
    </row>
    <row r="225" spans="39:40" ht="75">
      <c r="AM225" s="342">
        <v>759</v>
      </c>
      <c r="AN225" s="342" t="s">
        <v>29</v>
      </c>
    </row>
    <row r="226" spans="39:40" ht="90">
      <c r="AM226" s="342">
        <v>760</v>
      </c>
      <c r="AN226" s="342" t="s">
        <v>30</v>
      </c>
    </row>
    <row r="227" spans="39:40" ht="90">
      <c r="AM227" s="342">
        <v>761</v>
      </c>
      <c r="AN227" s="342" t="s">
        <v>31</v>
      </c>
    </row>
    <row r="228" spans="39:40" ht="135">
      <c r="AM228" s="342">
        <v>763</v>
      </c>
      <c r="AN228" s="342" t="s">
        <v>32</v>
      </c>
    </row>
    <row r="229" spans="39:40" ht="90">
      <c r="AM229" s="342">
        <v>764</v>
      </c>
      <c r="AN229" s="342" t="s">
        <v>33</v>
      </c>
    </row>
    <row r="230" spans="39:40" ht="75">
      <c r="AM230" s="342">
        <v>765</v>
      </c>
      <c r="AN230" s="342" t="s">
        <v>34</v>
      </c>
    </row>
    <row r="231" spans="39:40" ht="105">
      <c r="AM231" s="342">
        <v>767</v>
      </c>
      <c r="AN231" s="342" t="s">
        <v>35</v>
      </c>
    </row>
    <row r="232" spans="39:40" ht="75">
      <c r="AM232" s="342">
        <v>768</v>
      </c>
      <c r="AN232" s="342" t="s">
        <v>36</v>
      </c>
    </row>
    <row r="233" spans="39:40" ht="75">
      <c r="AM233" s="342">
        <v>769</v>
      </c>
      <c r="AN233" s="342" t="s">
        <v>37</v>
      </c>
    </row>
    <row r="234" spans="39:40" ht="90">
      <c r="AM234" s="352">
        <v>770</v>
      </c>
      <c r="AN234" s="342" t="s">
        <v>6</v>
      </c>
    </row>
    <row r="235" spans="39:40" ht="105">
      <c r="AM235" s="342">
        <v>771</v>
      </c>
      <c r="AN235" s="342" t="s">
        <v>38</v>
      </c>
    </row>
    <row r="236" spans="39:40" ht="45">
      <c r="AM236" s="342">
        <v>772</v>
      </c>
      <c r="AN236" s="342" t="s">
        <v>39</v>
      </c>
    </row>
    <row r="237" spans="39:40" ht="105">
      <c r="AM237" s="342">
        <v>781</v>
      </c>
      <c r="AN237" s="342" t="s">
        <v>40</v>
      </c>
    </row>
    <row r="238" spans="39:40" ht="60">
      <c r="AM238" s="342">
        <v>783</v>
      </c>
      <c r="AN238" s="342" t="s">
        <v>41</v>
      </c>
    </row>
    <row r="239" spans="39:40" ht="90">
      <c r="AM239" s="342">
        <v>784</v>
      </c>
      <c r="AN239" s="342" t="s">
        <v>42</v>
      </c>
    </row>
    <row r="240" spans="39:40" ht="105">
      <c r="AM240" s="342">
        <v>785</v>
      </c>
      <c r="AN240" s="342" t="s">
        <v>43</v>
      </c>
    </row>
    <row r="241" spans="39:40" ht="75">
      <c r="AM241" s="342">
        <v>787</v>
      </c>
      <c r="AN241" s="342" t="s">
        <v>44</v>
      </c>
    </row>
    <row r="242" spans="39:40" ht="75">
      <c r="AM242" s="342">
        <v>788</v>
      </c>
      <c r="AN242" s="342" t="s">
        <v>45</v>
      </c>
    </row>
    <row r="243" spans="39:40" ht="75">
      <c r="AM243" s="342">
        <v>789</v>
      </c>
      <c r="AN243" s="342" t="s">
        <v>46</v>
      </c>
    </row>
    <row r="244" spans="39:40" ht="75">
      <c r="AM244" s="342">
        <v>802</v>
      </c>
      <c r="AN244" s="342" t="s">
        <v>47</v>
      </c>
    </row>
    <row r="245" spans="39:40" ht="75">
      <c r="AM245" s="342">
        <v>808</v>
      </c>
      <c r="AN245" s="342" t="s">
        <v>48</v>
      </c>
    </row>
    <row r="246" spans="39:40" ht="60">
      <c r="AM246" s="342">
        <v>809</v>
      </c>
      <c r="AN246" s="342" t="s">
        <v>49</v>
      </c>
    </row>
    <row r="247" spans="39:40" ht="120">
      <c r="AM247" s="342">
        <v>810</v>
      </c>
      <c r="AN247" s="342" t="s">
        <v>50</v>
      </c>
    </row>
    <row r="248" spans="39:40" ht="90">
      <c r="AM248" s="342">
        <v>811</v>
      </c>
      <c r="AN248" s="342" t="s">
        <v>51</v>
      </c>
    </row>
    <row r="249" spans="39:40" ht="60">
      <c r="AM249" s="342">
        <v>813</v>
      </c>
      <c r="AN249" s="342" t="s">
        <v>52</v>
      </c>
    </row>
    <row r="250" spans="39:40" ht="165">
      <c r="AM250" s="342">
        <v>819</v>
      </c>
      <c r="AN250" s="342" t="s">
        <v>53</v>
      </c>
    </row>
    <row r="251" spans="39:40" ht="45">
      <c r="AM251" s="342">
        <v>902</v>
      </c>
      <c r="AN251" s="342" t="s">
        <v>0</v>
      </c>
    </row>
    <row r="252" spans="39:40" ht="75">
      <c r="AM252" s="342">
        <v>903</v>
      </c>
      <c r="AN252" s="342" t="s">
        <v>1</v>
      </c>
    </row>
    <row r="253" spans="39:40" ht="120">
      <c r="AM253" s="342">
        <v>904</v>
      </c>
      <c r="AN253" s="342" t="s">
        <v>2</v>
      </c>
    </row>
    <row r="254" spans="39:40" ht="150">
      <c r="AM254" s="342">
        <v>906</v>
      </c>
      <c r="AN254" s="342" t="s">
        <v>3</v>
      </c>
    </row>
    <row r="255" spans="39:40" ht="105">
      <c r="AM255" s="342">
        <v>907</v>
      </c>
      <c r="AN255" s="342" t="s">
        <v>4</v>
      </c>
    </row>
    <row r="256" spans="39:40" ht="105">
      <c r="AM256" s="342">
        <v>930</v>
      </c>
      <c r="AN256" s="342" t="s">
        <v>5</v>
      </c>
    </row>
    <row r="257" spans="39:40" ht="12.75">
      <c r="AM257" s="343"/>
      <c r="AN257" s="344"/>
    </row>
    <row r="258" spans="39:40" ht="12.75">
      <c r="AM258" s="343"/>
      <c r="AN258" s="344"/>
    </row>
    <row r="259" spans="39:40" ht="12.75">
      <c r="AM259" s="343"/>
      <c r="AN259" s="344"/>
    </row>
    <row r="260" spans="39:40" ht="12.75">
      <c r="AM260" s="343"/>
      <c r="AN260" s="344"/>
    </row>
    <row r="261" spans="39:40" ht="12.75">
      <c r="AM261" s="343"/>
      <c r="AN261" s="344"/>
    </row>
    <row r="262" spans="39:40" ht="12.75">
      <c r="AM262" s="343"/>
      <c r="AN262" s="344"/>
    </row>
    <row r="263" spans="39:40" ht="12.75">
      <c r="AM263" s="343"/>
      <c r="AN263" s="344"/>
    </row>
    <row r="264" spans="39:40" ht="12.75">
      <c r="AM264" s="343"/>
      <c r="AN264" s="344"/>
    </row>
    <row r="265" spans="39:40" ht="12.75">
      <c r="AM265" s="343"/>
      <c r="AN265" s="344"/>
    </row>
    <row r="266" spans="39:40" ht="12.75">
      <c r="AM266" s="343"/>
      <c r="AN266" s="344"/>
    </row>
    <row r="267" spans="39:40" ht="12.75">
      <c r="AM267" s="343"/>
      <c r="AN267" s="344"/>
    </row>
    <row r="268" spans="39:40" ht="12.75">
      <c r="AM268" s="343"/>
      <c r="AN268" s="344"/>
    </row>
    <row r="269" spans="39:40" ht="12.75">
      <c r="AM269" s="343"/>
      <c r="AN269" s="344"/>
    </row>
    <row r="270" spans="39:40" ht="12.75">
      <c r="AM270" s="343"/>
      <c r="AN270" s="344"/>
    </row>
    <row r="271" spans="39:40" ht="12.75">
      <c r="AM271" s="343"/>
      <c r="AN271" s="344"/>
    </row>
    <row r="272" spans="39:40" ht="12.75">
      <c r="AM272" s="343"/>
      <c r="AN272" s="344"/>
    </row>
    <row r="273" spans="39:40" ht="12.75">
      <c r="AM273" s="343"/>
      <c r="AN273" s="344"/>
    </row>
    <row r="274" spans="39:40" ht="12.75">
      <c r="AM274" s="343"/>
      <c r="AN274" s="344"/>
    </row>
    <row r="275" spans="39:40" ht="12.75">
      <c r="AM275" s="343"/>
      <c r="AN275" s="344"/>
    </row>
    <row r="276" spans="39:40" ht="12.75">
      <c r="AM276" s="343"/>
      <c r="AN276" s="344"/>
    </row>
    <row r="277" spans="39:40" ht="12.75">
      <c r="AM277" s="343"/>
      <c r="AN277" s="344"/>
    </row>
    <row r="278" spans="39:40" ht="12.75">
      <c r="AM278" s="343"/>
      <c r="AN278" s="344"/>
    </row>
    <row r="279" spans="39:40" ht="12.75">
      <c r="AM279" s="343"/>
      <c r="AN279" s="344"/>
    </row>
    <row r="280" spans="39:40" ht="12.75">
      <c r="AM280" s="343"/>
      <c r="AN280" s="344"/>
    </row>
    <row r="281" spans="39:40" ht="12.75">
      <c r="AM281" s="343"/>
      <c r="AN281" s="344"/>
    </row>
    <row r="282" spans="39:40" ht="12.75">
      <c r="AM282" s="343"/>
      <c r="AN282" s="344"/>
    </row>
    <row r="283" spans="39:40" ht="12.75">
      <c r="AM283" s="343"/>
      <c r="AN283" s="344"/>
    </row>
    <row r="284" spans="39:40" ht="12.75">
      <c r="AM284" s="343"/>
      <c r="AN284" s="344"/>
    </row>
    <row r="285" spans="39:40" ht="12.75">
      <c r="AM285" s="343"/>
      <c r="AN285" s="344"/>
    </row>
    <row r="286" spans="39:40" ht="12.75">
      <c r="AM286" s="343"/>
      <c r="AN286" s="344"/>
    </row>
    <row r="287" spans="39:40" ht="12.75">
      <c r="AM287" s="343"/>
      <c r="AN287" s="344"/>
    </row>
    <row r="288" spans="39:40" ht="12.75">
      <c r="AM288" s="343"/>
      <c r="AN288" s="344"/>
    </row>
    <row r="289" spans="39:40" ht="12.75">
      <c r="AM289" s="343"/>
      <c r="AN289" s="344"/>
    </row>
    <row r="290" spans="39:40" ht="12.75">
      <c r="AM290" s="343"/>
      <c r="AN290" s="344"/>
    </row>
    <row r="291" spans="39:40" ht="12.75">
      <c r="AM291" s="343"/>
      <c r="AN291" s="344"/>
    </row>
    <row r="292" spans="39:40" ht="12.75">
      <c r="AM292" s="343"/>
      <c r="AN292" s="344"/>
    </row>
    <row r="293" spans="39:40" ht="12.75">
      <c r="AM293" s="343"/>
      <c r="AN293" s="344"/>
    </row>
    <row r="294" spans="39:40" ht="12.75">
      <c r="AM294" s="343"/>
      <c r="AN294" s="344"/>
    </row>
    <row r="295" spans="39:40" ht="12.75">
      <c r="AM295" s="343"/>
      <c r="AN295" s="344"/>
    </row>
    <row r="296" spans="39:40" ht="12.75">
      <c r="AM296" s="343"/>
      <c r="AN296" s="344"/>
    </row>
    <row r="297" spans="39:40" ht="12.75">
      <c r="AM297" s="343"/>
      <c r="AN297" s="344"/>
    </row>
    <row r="298" spans="39:40" ht="12.75">
      <c r="AM298" s="343"/>
      <c r="AN298" s="344"/>
    </row>
    <row r="299" spans="39:40" ht="12.75">
      <c r="AM299" s="343"/>
      <c r="AN299" s="344"/>
    </row>
    <row r="300" spans="39:40" ht="12.75">
      <c r="AM300" s="343"/>
      <c r="AN300" s="344"/>
    </row>
    <row r="301" spans="39:40" ht="12.75">
      <c r="AM301" s="343"/>
      <c r="AN301" s="344"/>
    </row>
    <row r="302" spans="39:40" ht="12.75">
      <c r="AM302" s="343"/>
      <c r="AN302" s="344"/>
    </row>
    <row r="303" spans="39:40" ht="12.75">
      <c r="AM303" s="343"/>
      <c r="AN303" s="344"/>
    </row>
    <row r="304" spans="39:40" ht="12.75">
      <c r="AM304" s="343"/>
      <c r="AN304" s="344"/>
    </row>
    <row r="305" spans="39:40" ht="12.75">
      <c r="AM305" s="343"/>
      <c r="AN305" s="344"/>
    </row>
    <row r="306" spans="39:40" ht="12.75">
      <c r="AM306" s="343"/>
      <c r="AN306" s="344"/>
    </row>
    <row r="307" spans="39:40" ht="12.75">
      <c r="AM307" s="343"/>
      <c r="AN307" s="344"/>
    </row>
    <row r="308" spans="39:40" ht="12.75">
      <c r="AM308" s="343"/>
      <c r="AN308" s="344"/>
    </row>
    <row r="309" spans="39:40" ht="12.75">
      <c r="AM309" s="343"/>
      <c r="AN309" s="344"/>
    </row>
    <row r="310" spans="39:40" ht="12.75">
      <c r="AM310" s="343"/>
      <c r="AN310" s="344"/>
    </row>
    <row r="311" spans="39:40" ht="12.75">
      <c r="AM311" s="343"/>
      <c r="AN311" s="344"/>
    </row>
    <row r="312" spans="39:40" ht="12.75">
      <c r="AM312" s="343"/>
      <c r="AN312" s="344"/>
    </row>
    <row r="313" spans="39:40" ht="12.75">
      <c r="AM313" s="343"/>
      <c r="AN313" s="344"/>
    </row>
    <row r="314" spans="39:40" ht="12.75">
      <c r="AM314" s="343"/>
      <c r="AN314" s="344"/>
    </row>
  </sheetData>
  <sheetProtection password="9DBB" sheet="1" selectLockedCells="1"/>
  <mergeCells count="108">
    <mergeCell ref="A21:G21"/>
    <mergeCell ref="H21:K21"/>
    <mergeCell ref="B24:G24"/>
    <mergeCell ref="H24:K24"/>
    <mergeCell ref="V24:Z24"/>
    <mergeCell ref="A12:F14"/>
    <mergeCell ref="L24:P24"/>
    <mergeCell ref="L12:AF12"/>
    <mergeCell ref="X14:Z14"/>
    <mergeCell ref="AA14:AF14"/>
    <mergeCell ref="T68:AB68"/>
    <mergeCell ref="A68:I68"/>
    <mergeCell ref="J68:R68"/>
    <mergeCell ref="Q52:AC52"/>
    <mergeCell ref="L55:N55"/>
    <mergeCell ref="R55:U55"/>
    <mergeCell ref="Y55:AA55"/>
    <mergeCell ref="B31:G31"/>
    <mergeCell ref="H31:K31"/>
    <mergeCell ref="L31:P31"/>
    <mergeCell ref="Q31:U31"/>
    <mergeCell ref="B26:J26"/>
    <mergeCell ref="B28:I28"/>
    <mergeCell ref="J28:O28"/>
    <mergeCell ref="P28:AK28"/>
    <mergeCell ref="P26:Z26"/>
    <mergeCell ref="AA26:AE26"/>
    <mergeCell ref="B33:J33"/>
    <mergeCell ref="K33:O33"/>
    <mergeCell ref="T70:AD70"/>
    <mergeCell ref="AC68:AK68"/>
    <mergeCell ref="AE70:AK70"/>
    <mergeCell ref="I57:AD57"/>
    <mergeCell ref="F58:AD58"/>
    <mergeCell ref="K59:AC59"/>
    <mergeCell ref="C60:AC60"/>
    <mergeCell ref="O65:S66"/>
    <mergeCell ref="AH65:AK66"/>
    <mergeCell ref="AE58:AK58"/>
    <mergeCell ref="AE59:AK59"/>
    <mergeCell ref="AE60:AK60"/>
    <mergeCell ref="AE62:AK62"/>
    <mergeCell ref="AE57:AK57"/>
    <mergeCell ref="AE55:AK55"/>
    <mergeCell ref="AE52:AK52"/>
    <mergeCell ref="AE53:AK53"/>
    <mergeCell ref="W56:Y56"/>
    <mergeCell ref="I49:K49"/>
    <mergeCell ref="C53:AC53"/>
    <mergeCell ref="I50:AD50"/>
    <mergeCell ref="F51:AD51"/>
    <mergeCell ref="W49:Y49"/>
    <mergeCell ref="I56:K56"/>
    <mergeCell ref="AE49:AK49"/>
    <mergeCell ref="AE48:AK48"/>
    <mergeCell ref="AE46:AK46"/>
    <mergeCell ref="Q38:U38"/>
    <mergeCell ref="L38:P38"/>
    <mergeCell ref="J42:O42"/>
    <mergeCell ref="AA40:AE40"/>
    <mergeCell ref="P40:Z40"/>
    <mergeCell ref="P42:AK42"/>
    <mergeCell ref="V38:Z38"/>
    <mergeCell ref="AJ40:AK40"/>
    <mergeCell ref="B40:J40"/>
    <mergeCell ref="O45:AK45"/>
    <mergeCell ref="A45:N45"/>
    <mergeCell ref="L48:N48"/>
    <mergeCell ref="R48:U48"/>
    <mergeCell ref="Y48:AA48"/>
    <mergeCell ref="A16:Y16"/>
    <mergeCell ref="A17:Y17"/>
    <mergeCell ref="A18:Y18"/>
    <mergeCell ref="AG12:AK14"/>
    <mergeCell ref="G12:K12"/>
    <mergeCell ref="G14:L14"/>
    <mergeCell ref="M14:S14"/>
    <mergeCell ref="T14:W14"/>
    <mergeCell ref="AE56:AK56"/>
    <mergeCell ref="AF38:AK38"/>
    <mergeCell ref="AF31:AK31"/>
    <mergeCell ref="AF24:AK24"/>
    <mergeCell ref="AA24:AE24"/>
    <mergeCell ref="Z16:AK16"/>
    <mergeCell ref="Z18:AK18"/>
    <mergeCell ref="AA33:AE33"/>
    <mergeCell ref="AF33:AI33"/>
    <mergeCell ref="AJ33:AK33"/>
    <mergeCell ref="AE51:AK51"/>
    <mergeCell ref="AJ26:AK26"/>
    <mergeCell ref="AF54:AJ54"/>
    <mergeCell ref="AA38:AE38"/>
    <mergeCell ref="Q24:U24"/>
    <mergeCell ref="K26:O26"/>
    <mergeCell ref="V31:Z31"/>
    <mergeCell ref="AA31:AE31"/>
    <mergeCell ref="K52:P52"/>
    <mergeCell ref="K40:O40"/>
    <mergeCell ref="P33:Z33"/>
    <mergeCell ref="B35:I35"/>
    <mergeCell ref="J35:O35"/>
    <mergeCell ref="P35:AK35"/>
    <mergeCell ref="AF26:AI26"/>
    <mergeCell ref="AE50:AK50"/>
    <mergeCell ref="B42:I42"/>
    <mergeCell ref="B38:G38"/>
    <mergeCell ref="H38:K38"/>
    <mergeCell ref="AF40:AI40"/>
  </mergeCells>
  <dataValidations count="17">
    <dataValidation allowBlank="1" showErrorMessage="1" promptTitle="DO NOT ENTER INFORMAION" prompt="This cell contains a formula." sqref="I49:K49"/>
    <dataValidation allowBlank="1" showErrorMessage="1" promptTitle="MILEAGE RATE" prompt="Enter your agency's current mileage rate. This rate cannot be above the state maximum rate." sqref="W56:Y56 W49:Y49"/>
    <dataValidation allowBlank="1" showErrorMessage="1" promptTitle="IMPORTANT MESSAGE" prompt="Enter Amount for any in-state Taxi service." sqref="L48:N48"/>
    <dataValidation allowBlank="1" showErrorMessage="1" promptTitle="IMPORTANT MESSAGE" prompt="Enter total amount for any in-state airfare incurred." sqref="R48:U48"/>
    <dataValidation allowBlank="1" showErrorMessage="1" promptTitle="IMPORTANT MESSAGE" prompt="Enter total amount for in-state rental car services. Include all fees and applicable taxes." sqref="Y48:AA48"/>
    <dataValidation allowBlank="1" showErrorMessage="1" promptTitle="IMPORTANT MESSAGE" prompt="Enter a description of in-state parking expenses." sqref="F51:AD51"/>
    <dataValidation allowBlank="1" showErrorMessage="1" promptTitle="IMPORTANT MESSAGE" prompt="Enter the total amount of in-state parking expenses." sqref="AE51:AK51"/>
    <dataValidation allowBlank="1" showErrorMessage="1" sqref="C53:AC53 K52:AC52"/>
    <dataValidation allowBlank="1" showErrorMessage="1" promptTitle="IMPORTANT MESSAGE" prompt="Enter the total incurred amount of in-state incidental expenses." sqref="AE52:AK53"/>
    <dataValidation allowBlank="1" showErrorMessage="1" promptTitle="IMPORTANT MESSAGE" prompt="Enter Amount for any out-of-state Taxi service." sqref="L55:N55"/>
    <dataValidation allowBlank="1" showErrorMessage="1" promptTitle="IMPORTANT MESSAGE" prompt="Enter total amount for any out-of-state airfare incurred." sqref="R55:U55"/>
    <dataValidation allowBlank="1" showErrorMessage="1" promptTitle="IMPORTANT MESSAGE" prompt="Enter total amount for out-of-state rental car services. Include all fees and applicable taxes." sqref="Y55:AA55"/>
    <dataValidation allowBlank="1" showErrorMessage="1" promptTitle="IMPORTANT MESSAGE" prompt="Enter the total amount of out-of-state parking expenses." sqref="AE58:AK58"/>
    <dataValidation allowBlank="1" showErrorMessage="1" promptTitle="IMPORTANT MESSAGE" prompt="Enter the total incurred amount of out-of-state incidental expenses." sqref="AE59:AK60"/>
    <dataValidation allowBlank="1" showErrorMessage="1" promptTitle="IMPORTANT MESSAGE" prompt="Enter a description of out-of-state parking expenses." sqref="F58:AD58"/>
    <dataValidation allowBlank="1" showErrorMessage="1" promptTitle="IMPORTANT MESSAGE" prompt="Enter a descriptoin of out-of-state incidental expenses. Include Hotel Occupancy taxes in this field." sqref="C60:AC60 K59:AC59"/>
    <dataValidation allowBlank="1" showInputMessage="1" showErrorMessage="1" promptTitle="IMPORTANT MESSAGE" prompt="Do NOT type here!" sqref="L12:AF12"/>
  </dataValidations>
  <printOptions horizontalCentered="1" verticalCentered="1"/>
  <pageMargins left="0.25" right="0.25" top="0" bottom="0" header="0.25" footer="0.25"/>
  <pageSetup fitToHeight="1" fitToWidth="1" horizontalDpi="600" verticalDpi="600" orientation="portrait" scale="94" r:id="rId7"/>
  <ignoredErrors>
    <ignoredError sqref="M14:Z14 G12 AG12 A16:A18 Z16 Z18 A21 A45" unlockedFormula="1"/>
  </ignoredErrors>
  <drawing r:id="rId6"/>
  <legacyDrawing r:id="rId5"/>
  <oleObjects>
    <oleObject progId="Paint.Picture" shapeId="1842155" r:id="rId1"/>
    <oleObject progId="Paint.Picture" shapeId="1842154" r:id="rId2"/>
    <oleObject progId="Document" shapeId="40002" r:id="rId3"/>
    <oleObject progId="Paint.Picture" shapeId="1842152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72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G8" sqref="AG8"/>
    </sheetView>
  </sheetViews>
  <sheetFormatPr defaultColWidth="11.421875" defaultRowHeight="12.75"/>
  <cols>
    <col min="1" max="1" width="4.8515625" style="28" customWidth="1"/>
    <col min="2" max="2" width="3.00390625" style="28" customWidth="1"/>
    <col min="3" max="11" width="2.421875" style="28" customWidth="1"/>
    <col min="12" max="12" width="2.8515625" style="28" customWidth="1"/>
    <col min="13" max="30" width="2.421875" style="28" customWidth="1"/>
    <col min="31" max="35" width="2.7109375" style="28" customWidth="1"/>
    <col min="36" max="36" width="2.421875" style="28" customWidth="1"/>
    <col min="37" max="37" width="5.8515625" style="28" customWidth="1"/>
    <col min="38" max="38" width="11.421875" style="113" customWidth="1"/>
    <col min="39" max="16384" width="11.421875" style="28" customWidth="1"/>
  </cols>
  <sheetData>
    <row r="1" ht="12.75"/>
    <row r="2" ht="12.75"/>
    <row r="3" ht="12.75"/>
    <row r="4" ht="12.75"/>
    <row r="5" spans="1:37" ht="12" customHeight="1">
      <c r="A5" s="27"/>
      <c r="B5" s="27"/>
      <c r="C5" s="23" t="s">
        <v>415</v>
      </c>
      <c r="D5" s="27"/>
      <c r="E5" s="27"/>
      <c r="F5" s="27"/>
      <c r="G5" s="27"/>
      <c r="H5" s="27"/>
      <c r="I5" s="27"/>
      <c r="J5" s="27"/>
      <c r="K5" s="27"/>
      <c r="L5" s="27"/>
      <c r="N5" s="27"/>
      <c r="R5" s="27"/>
      <c r="S5" s="264" t="s">
        <v>472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</row>
    <row r="6" spans="1:37" ht="7.5" customHeight="1">
      <c r="A6" s="27"/>
      <c r="B6" s="27"/>
      <c r="C6" s="23" t="s">
        <v>416</v>
      </c>
      <c r="D6" s="27"/>
      <c r="E6" s="24" t="s">
        <v>473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</row>
    <row r="7" spans="1:37" ht="7.5" customHeight="1">
      <c r="A7" s="27"/>
      <c r="B7" s="25" t="s">
        <v>418</v>
      </c>
      <c r="C7" s="29"/>
      <c r="D7" s="29"/>
      <c r="E7" s="82" t="s">
        <v>474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pans="1:37" ht="11.25" customHeight="1">
      <c r="A8" s="27"/>
      <c r="B8" s="27"/>
      <c r="C8" s="73" t="s">
        <v>419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66" t="s">
        <v>421</v>
      </c>
      <c r="AF8" s="37"/>
      <c r="AG8" s="337"/>
      <c r="AH8" s="46" t="s">
        <v>422</v>
      </c>
      <c r="AI8" s="46"/>
      <c r="AJ8" s="338"/>
      <c r="AK8" s="37"/>
    </row>
    <row r="9" spans="1:37" ht="3" customHeight="1">
      <c r="A9" s="27"/>
      <c r="B9" s="27"/>
      <c r="C9" s="30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31"/>
      <c r="AD9" s="31"/>
      <c r="AE9" s="32"/>
      <c r="AF9" s="31"/>
      <c r="AG9" s="80"/>
      <c r="AH9" s="40"/>
      <c r="AI9" s="40"/>
      <c r="AJ9" s="31"/>
      <c r="AK9" s="31"/>
    </row>
    <row r="10" spans="1:37" ht="19.5" customHeight="1">
      <c r="A10" s="74" t="s">
        <v>475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5"/>
      <c r="AC10" s="72" t="s">
        <v>476</v>
      </c>
      <c r="AD10" s="37"/>
      <c r="AE10" s="27"/>
      <c r="AF10" s="35"/>
      <c r="AG10" s="265" t="s">
        <v>477</v>
      </c>
      <c r="AH10" s="27"/>
      <c r="AI10" s="27"/>
      <c r="AJ10" s="27"/>
      <c r="AK10" s="35"/>
    </row>
    <row r="11" spans="1:37" ht="12.75" customHeight="1">
      <c r="A11" s="6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5"/>
      <c r="AC11" s="414">
        <f>IF(Front_Page!T14="","",Front_Page!T14)</f>
      </c>
      <c r="AD11" s="409"/>
      <c r="AE11" s="409"/>
      <c r="AF11" s="410"/>
      <c r="AG11" s="414">
        <f>IF(Front_Page!AG12="","",Front_Page!AG12)</f>
      </c>
      <c r="AH11" s="409"/>
      <c r="AI11" s="409"/>
      <c r="AJ11" s="409"/>
      <c r="AK11" s="410"/>
    </row>
    <row r="12" spans="1:37" ht="2.25" customHeight="1">
      <c r="A12" s="26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8"/>
      <c r="AC12" s="32"/>
      <c r="AD12" s="31"/>
      <c r="AE12" s="32"/>
      <c r="AF12" s="38"/>
      <c r="AG12" s="488"/>
      <c r="AH12" s="412"/>
      <c r="AI12" s="412"/>
      <c r="AJ12" s="412"/>
      <c r="AK12" s="485"/>
    </row>
    <row r="13" spans="1:37" ht="9" customHeight="1">
      <c r="A13" s="105" t="s">
        <v>438</v>
      </c>
      <c r="B13" s="106"/>
      <c r="C13" s="101" t="s">
        <v>439</v>
      </c>
      <c r="D13" s="42"/>
      <c r="E13" s="42"/>
      <c r="F13" s="41"/>
      <c r="G13" s="43"/>
      <c r="H13" s="41"/>
      <c r="I13" s="101" t="s">
        <v>440</v>
      </c>
      <c r="J13" s="42"/>
      <c r="K13" s="43"/>
      <c r="L13" s="41"/>
      <c r="M13" s="41"/>
      <c r="N13" s="101" t="s">
        <v>441</v>
      </c>
      <c r="O13" s="41"/>
      <c r="P13" s="43"/>
      <c r="Q13" s="41"/>
      <c r="R13" s="41"/>
      <c r="S13" s="101" t="s">
        <v>442</v>
      </c>
      <c r="T13" s="41"/>
      <c r="U13" s="43"/>
      <c r="V13" s="41"/>
      <c r="W13" s="101" t="s">
        <v>443</v>
      </c>
      <c r="X13" s="42"/>
      <c r="Y13" s="42"/>
      <c r="Z13" s="43"/>
      <c r="AA13" s="41"/>
      <c r="AB13" s="41"/>
      <c r="AC13" s="101" t="s">
        <v>444</v>
      </c>
      <c r="AD13" s="41"/>
      <c r="AE13" s="43"/>
      <c r="AF13" s="41"/>
      <c r="AG13" s="101" t="s">
        <v>445</v>
      </c>
      <c r="AH13" s="42"/>
      <c r="AI13" s="42"/>
      <c r="AJ13" s="42"/>
      <c r="AK13" s="43"/>
    </row>
    <row r="14" spans="1:37" ht="16.5" customHeight="1">
      <c r="A14" s="81">
        <f>IF(AF14="","","004")</f>
      </c>
      <c r="B14" s="378">
        <f>IF(Data_Entry_Front_Page!E88="","",Data_Entry_Front_Page!E88)</f>
      </c>
      <c r="C14" s="393"/>
      <c r="D14" s="393"/>
      <c r="E14" s="393"/>
      <c r="F14" s="393"/>
      <c r="G14" s="394"/>
      <c r="H14" s="381">
        <f>IF(Data_Entry_Front_Page!E89="","",Data_Entry_Front_Page!E89)</f>
      </c>
      <c r="I14" s="382"/>
      <c r="J14" s="382"/>
      <c r="K14" s="383"/>
      <c r="L14" s="389">
        <f>IF(Data_Entry_Front_Page!E90="","",Data_Entry_Front_Page!E90)</f>
      </c>
      <c r="M14" s="393"/>
      <c r="N14" s="393"/>
      <c r="O14" s="393"/>
      <c r="P14" s="394"/>
      <c r="Q14" s="378">
        <f>IF(Data_Entry_Front_Page!E91="","",Data_Entry_Front_Page!E91)</f>
      </c>
      <c r="R14" s="393"/>
      <c r="S14" s="393"/>
      <c r="T14" s="393"/>
      <c r="U14" s="394"/>
      <c r="V14" s="395">
        <f>IF(Data_Entry_Front_Page!E92="","",Data_Entry_Front_Page!E92)</f>
      </c>
      <c r="W14" s="393"/>
      <c r="X14" s="393"/>
      <c r="Y14" s="393"/>
      <c r="Z14" s="394"/>
      <c r="AA14" s="389">
        <f>IF(Data_Entry_Front_Page!E86="","",Data_Entry_Front_Page!E86)</f>
      </c>
      <c r="AB14" s="393"/>
      <c r="AC14" s="393"/>
      <c r="AD14" s="393"/>
      <c r="AE14" s="394"/>
      <c r="AF14" s="384">
        <f>IF(Data_Entry_Front_Page!E87="","",Data_Entry_Front_Page!E87)</f>
      </c>
      <c r="AG14" s="400"/>
      <c r="AH14" s="400"/>
      <c r="AI14" s="400"/>
      <c r="AJ14" s="400"/>
      <c r="AK14" s="401"/>
    </row>
    <row r="15" spans="1:37" ht="9.75" customHeight="1">
      <c r="A15" s="44"/>
      <c r="B15" s="101" t="s">
        <v>446</v>
      </c>
      <c r="C15" s="42"/>
      <c r="D15" s="42"/>
      <c r="E15" s="42"/>
      <c r="F15" s="42"/>
      <c r="G15" s="42"/>
      <c r="H15" s="42"/>
      <c r="I15" s="42"/>
      <c r="J15" s="102"/>
      <c r="K15" s="107" t="s">
        <v>447</v>
      </c>
      <c r="L15" s="42"/>
      <c r="M15" s="42"/>
      <c r="N15" s="42"/>
      <c r="O15" s="103"/>
      <c r="P15" s="104" t="s">
        <v>448</v>
      </c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3"/>
    </row>
    <row r="16" spans="1:37" ht="16.5" customHeight="1">
      <c r="A16" s="124"/>
      <c r="B16" s="429">
        <f>IF(Data_Entry_Front_Page!E93="","",Data_Entry_Front_Page!E93)</f>
      </c>
      <c r="C16" s="393"/>
      <c r="D16" s="393"/>
      <c r="E16" s="393"/>
      <c r="F16" s="393"/>
      <c r="G16" s="393"/>
      <c r="H16" s="393"/>
      <c r="I16" s="393"/>
      <c r="J16" s="394"/>
      <c r="K16" s="392">
        <f>IF(Data_Entry_Front_Page!E94="","",Data_Entry_Front_Page!E94)</f>
      </c>
      <c r="L16" s="393"/>
      <c r="M16" s="393"/>
      <c r="N16" s="393"/>
      <c r="O16" s="394"/>
      <c r="P16" s="372"/>
      <c r="Q16" s="373"/>
      <c r="R16" s="373"/>
      <c r="S16" s="373"/>
      <c r="T16" s="373"/>
      <c r="U16" s="373"/>
      <c r="V16" s="373"/>
      <c r="W16" s="373"/>
      <c r="X16" s="373"/>
      <c r="Y16" s="373"/>
      <c r="Z16" s="374"/>
      <c r="AA16" s="372"/>
      <c r="AB16" s="373"/>
      <c r="AC16" s="373"/>
      <c r="AD16" s="373"/>
      <c r="AE16" s="374"/>
      <c r="AF16" s="372"/>
      <c r="AG16" s="373"/>
      <c r="AH16" s="373"/>
      <c r="AI16" s="374"/>
      <c r="AJ16" s="372"/>
      <c r="AK16" s="374"/>
    </row>
    <row r="17" spans="1:37" ht="9" customHeight="1">
      <c r="A17" s="44"/>
      <c r="B17" s="108" t="s">
        <v>448</v>
      </c>
      <c r="C17" s="42"/>
      <c r="D17" s="42"/>
      <c r="E17" s="42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3"/>
    </row>
    <row r="18" spans="1:38" s="121" customFormat="1" ht="16.5" customHeight="1">
      <c r="A18" s="44"/>
      <c r="B18" s="372"/>
      <c r="C18" s="373"/>
      <c r="D18" s="373"/>
      <c r="E18" s="373"/>
      <c r="F18" s="373"/>
      <c r="G18" s="373"/>
      <c r="H18" s="373"/>
      <c r="I18" s="374"/>
      <c r="J18" s="372"/>
      <c r="K18" s="373"/>
      <c r="L18" s="373"/>
      <c r="M18" s="373"/>
      <c r="N18" s="373"/>
      <c r="O18" s="374"/>
      <c r="P18" s="372"/>
      <c r="Q18" s="373"/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  <c r="AJ18" s="373"/>
      <c r="AK18" s="374"/>
      <c r="AL18" s="266"/>
    </row>
    <row r="19" spans="1:38" s="121" customFormat="1" ht="7.5" customHeight="1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50"/>
      <c r="AL19" s="266"/>
    </row>
    <row r="20" spans="1:38" s="121" customFormat="1" ht="9" customHeight="1">
      <c r="A20" s="105" t="s">
        <v>438</v>
      </c>
      <c r="B20" s="106"/>
      <c r="C20" s="101" t="s">
        <v>439</v>
      </c>
      <c r="D20" s="42"/>
      <c r="E20" s="42"/>
      <c r="F20" s="41"/>
      <c r="G20" s="43"/>
      <c r="H20" s="41"/>
      <c r="I20" s="101" t="s">
        <v>440</v>
      </c>
      <c r="J20" s="42"/>
      <c r="K20" s="43"/>
      <c r="L20" s="41"/>
      <c r="M20" s="41"/>
      <c r="N20" s="101" t="s">
        <v>441</v>
      </c>
      <c r="O20" s="41"/>
      <c r="P20" s="43"/>
      <c r="Q20" s="41"/>
      <c r="R20" s="41"/>
      <c r="S20" s="101" t="s">
        <v>442</v>
      </c>
      <c r="T20" s="41"/>
      <c r="U20" s="43"/>
      <c r="V20" s="41"/>
      <c r="W20" s="101" t="s">
        <v>443</v>
      </c>
      <c r="X20" s="42"/>
      <c r="Y20" s="42"/>
      <c r="Z20" s="43"/>
      <c r="AA20" s="41"/>
      <c r="AB20" s="41"/>
      <c r="AC20" s="101" t="s">
        <v>444</v>
      </c>
      <c r="AD20" s="41"/>
      <c r="AE20" s="43"/>
      <c r="AF20" s="41"/>
      <c r="AG20" s="101" t="s">
        <v>445</v>
      </c>
      <c r="AH20" s="42"/>
      <c r="AI20" s="42"/>
      <c r="AJ20" s="42"/>
      <c r="AK20" s="43"/>
      <c r="AL20" s="266"/>
    </row>
    <row r="21" spans="1:38" s="121" customFormat="1" ht="16.5" customHeight="1">
      <c r="A21" s="81">
        <f>IF(AF21="","","005")</f>
      </c>
      <c r="B21" s="378">
        <f>IF(Data_Entry_Front_Page!E99="","",Data_Entry_Front_Page!E99)</f>
      </c>
      <c r="C21" s="393"/>
      <c r="D21" s="393"/>
      <c r="E21" s="393"/>
      <c r="F21" s="393"/>
      <c r="G21" s="394"/>
      <c r="H21" s="381">
        <f>IF(Data_Entry_Front_Page!E100="","",Data_Entry_Front_Page!E100)</f>
      </c>
      <c r="I21" s="382"/>
      <c r="J21" s="382"/>
      <c r="K21" s="383"/>
      <c r="L21" s="389">
        <f>IF(Data_Entry_Front_Page!E101="","",Data_Entry_Front_Page!E101)</f>
      </c>
      <c r="M21" s="393"/>
      <c r="N21" s="393"/>
      <c r="O21" s="393"/>
      <c r="P21" s="394"/>
      <c r="Q21" s="378">
        <f>IF(Data_Entry_Front_Page!E102="","",Data_Entry_Front_Page!E102)</f>
      </c>
      <c r="R21" s="393"/>
      <c r="S21" s="393"/>
      <c r="T21" s="393"/>
      <c r="U21" s="394"/>
      <c r="V21" s="395">
        <f>IF(Data_Entry_Front_Page!E103="","",Data_Entry_Front_Page!E103)</f>
      </c>
      <c r="W21" s="393"/>
      <c r="X21" s="393"/>
      <c r="Y21" s="393"/>
      <c r="Z21" s="394"/>
      <c r="AA21" s="389">
        <f>IF(Data_Entry_Front_Page!E97="","",Data_Entry_Front_Page!E97)</f>
      </c>
      <c r="AB21" s="393"/>
      <c r="AC21" s="393"/>
      <c r="AD21" s="393"/>
      <c r="AE21" s="394"/>
      <c r="AF21" s="384">
        <f>IF(Data_Entry_Front_Page!E98="","",Data_Entry_Front_Page!E98)</f>
      </c>
      <c r="AG21" s="400"/>
      <c r="AH21" s="400"/>
      <c r="AI21" s="400"/>
      <c r="AJ21" s="400"/>
      <c r="AK21" s="401"/>
      <c r="AL21" s="266"/>
    </row>
    <row r="22" spans="1:38" s="121" customFormat="1" ht="9.75" customHeight="1">
      <c r="A22" s="44"/>
      <c r="B22" s="101" t="s">
        <v>446</v>
      </c>
      <c r="C22" s="42"/>
      <c r="D22" s="42"/>
      <c r="E22" s="42"/>
      <c r="F22" s="42"/>
      <c r="G22" s="42"/>
      <c r="H22" s="42"/>
      <c r="I22" s="42"/>
      <c r="J22" s="102"/>
      <c r="K22" s="107" t="s">
        <v>447</v>
      </c>
      <c r="L22" s="42"/>
      <c r="M22" s="42"/>
      <c r="N22" s="42"/>
      <c r="O22" s="103"/>
      <c r="P22" s="104" t="s">
        <v>448</v>
      </c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3"/>
      <c r="AL22" s="266"/>
    </row>
    <row r="23" spans="1:38" s="121" customFormat="1" ht="16.5" customHeight="1">
      <c r="A23" s="124"/>
      <c r="B23" s="429">
        <f>IF(Data_Entry_Front_Page!E104="","",Data_Entry_Front_Page!E104)</f>
      </c>
      <c r="C23" s="393"/>
      <c r="D23" s="393"/>
      <c r="E23" s="393"/>
      <c r="F23" s="393"/>
      <c r="G23" s="393"/>
      <c r="H23" s="393"/>
      <c r="I23" s="393"/>
      <c r="J23" s="394"/>
      <c r="K23" s="392">
        <f>IF(Data_Entry_Front_Page!E105="","",Data_Entry_Front_Page!E105)</f>
      </c>
      <c r="L23" s="393"/>
      <c r="M23" s="393"/>
      <c r="N23" s="393"/>
      <c r="O23" s="394"/>
      <c r="P23" s="372"/>
      <c r="Q23" s="373"/>
      <c r="R23" s="373"/>
      <c r="S23" s="373"/>
      <c r="T23" s="373"/>
      <c r="U23" s="373"/>
      <c r="V23" s="373"/>
      <c r="W23" s="373"/>
      <c r="X23" s="373"/>
      <c r="Y23" s="373"/>
      <c r="Z23" s="374"/>
      <c r="AA23" s="372"/>
      <c r="AB23" s="373"/>
      <c r="AC23" s="373"/>
      <c r="AD23" s="373"/>
      <c r="AE23" s="374"/>
      <c r="AF23" s="372"/>
      <c r="AG23" s="373"/>
      <c r="AH23" s="373"/>
      <c r="AI23" s="374"/>
      <c r="AJ23" s="372"/>
      <c r="AK23" s="374"/>
      <c r="AL23" s="266"/>
    </row>
    <row r="24" spans="1:38" s="121" customFormat="1" ht="9" customHeight="1">
      <c r="A24" s="44"/>
      <c r="B24" s="108" t="s">
        <v>448</v>
      </c>
      <c r="C24" s="42"/>
      <c r="D24" s="42"/>
      <c r="E24" s="42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3"/>
      <c r="AL24" s="266"/>
    </row>
    <row r="25" spans="1:38" s="121" customFormat="1" ht="16.5" customHeight="1">
      <c r="A25" s="44"/>
      <c r="B25" s="372"/>
      <c r="C25" s="373"/>
      <c r="D25" s="373"/>
      <c r="E25" s="373"/>
      <c r="F25" s="373"/>
      <c r="G25" s="373"/>
      <c r="H25" s="373"/>
      <c r="I25" s="374"/>
      <c r="J25" s="372"/>
      <c r="K25" s="373"/>
      <c r="L25" s="373"/>
      <c r="M25" s="373"/>
      <c r="N25" s="373"/>
      <c r="O25" s="374"/>
      <c r="P25" s="372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4"/>
      <c r="AL25" s="266"/>
    </row>
    <row r="26" spans="1:38" s="121" customFormat="1" ht="7.5" customHeight="1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50"/>
      <c r="AL26" s="266"/>
    </row>
    <row r="27" spans="1:38" s="121" customFormat="1" ht="9" customHeight="1">
      <c r="A27" s="105" t="s">
        <v>438</v>
      </c>
      <c r="B27" s="106"/>
      <c r="C27" s="101" t="s">
        <v>439</v>
      </c>
      <c r="D27" s="42"/>
      <c r="E27" s="42"/>
      <c r="F27" s="41"/>
      <c r="G27" s="43"/>
      <c r="H27" s="41"/>
      <c r="I27" s="101" t="s">
        <v>440</v>
      </c>
      <c r="J27" s="42"/>
      <c r="K27" s="43"/>
      <c r="L27" s="41"/>
      <c r="M27" s="41"/>
      <c r="N27" s="101" t="s">
        <v>441</v>
      </c>
      <c r="O27" s="41"/>
      <c r="P27" s="43"/>
      <c r="Q27" s="41"/>
      <c r="R27" s="41"/>
      <c r="S27" s="101" t="s">
        <v>442</v>
      </c>
      <c r="T27" s="41"/>
      <c r="U27" s="43"/>
      <c r="V27" s="41"/>
      <c r="W27" s="101" t="s">
        <v>443</v>
      </c>
      <c r="X27" s="42"/>
      <c r="Y27" s="42"/>
      <c r="Z27" s="43"/>
      <c r="AA27" s="41"/>
      <c r="AB27" s="41"/>
      <c r="AC27" s="101" t="s">
        <v>444</v>
      </c>
      <c r="AD27" s="41"/>
      <c r="AE27" s="43"/>
      <c r="AF27" s="41"/>
      <c r="AG27" s="101" t="s">
        <v>445</v>
      </c>
      <c r="AH27" s="42"/>
      <c r="AI27" s="42"/>
      <c r="AJ27" s="42"/>
      <c r="AK27" s="43"/>
      <c r="AL27" s="266"/>
    </row>
    <row r="28" spans="1:38" s="121" customFormat="1" ht="16.5" customHeight="1">
      <c r="A28" s="81">
        <f>IF(AF28="","","006")</f>
      </c>
      <c r="B28" s="378">
        <f>IF(Data_Entry_Front_Page!E110="","",Data_Entry_Front_Page!E110)</f>
      </c>
      <c r="C28" s="393"/>
      <c r="D28" s="393"/>
      <c r="E28" s="393"/>
      <c r="F28" s="393"/>
      <c r="G28" s="394"/>
      <c r="H28" s="381">
        <f>IF(Data_Entry_Front_Page!E111="","",Data_Entry_Front_Page!E111)</f>
      </c>
      <c r="I28" s="382"/>
      <c r="J28" s="382"/>
      <c r="K28" s="383"/>
      <c r="L28" s="389">
        <f>IF(Data_Entry_Front_Page!E112="","",Data_Entry_Front_Page!E112)</f>
      </c>
      <c r="M28" s="393"/>
      <c r="N28" s="393"/>
      <c r="O28" s="393"/>
      <c r="P28" s="394"/>
      <c r="Q28" s="378">
        <f>IF(Data_Entry_Front_Page!E113="","",Data_Entry_Front_Page!E113)</f>
      </c>
      <c r="R28" s="393"/>
      <c r="S28" s="393"/>
      <c r="T28" s="393"/>
      <c r="U28" s="394"/>
      <c r="V28" s="395">
        <f>IF(Data_Entry_Front_Page!E114="","",Data_Entry_Front_Page!E114)</f>
      </c>
      <c r="W28" s="393"/>
      <c r="X28" s="393"/>
      <c r="Y28" s="393"/>
      <c r="Z28" s="394"/>
      <c r="AA28" s="389">
        <f>IF(Data_Entry_Front_Page!E108="","",Data_Entry_Front_Page!E108)</f>
      </c>
      <c r="AB28" s="393"/>
      <c r="AC28" s="393"/>
      <c r="AD28" s="393"/>
      <c r="AE28" s="394"/>
      <c r="AF28" s="384">
        <f>IF(Data_Entry_Front_Page!E109="","",Data_Entry_Front_Page!E109)</f>
      </c>
      <c r="AG28" s="400"/>
      <c r="AH28" s="400"/>
      <c r="AI28" s="400"/>
      <c r="AJ28" s="400"/>
      <c r="AK28" s="401"/>
      <c r="AL28" s="266"/>
    </row>
    <row r="29" spans="1:38" s="121" customFormat="1" ht="9.75" customHeight="1">
      <c r="A29" s="44"/>
      <c r="B29" s="101" t="s">
        <v>446</v>
      </c>
      <c r="C29" s="42"/>
      <c r="D29" s="42"/>
      <c r="E29" s="42"/>
      <c r="F29" s="42"/>
      <c r="G29" s="42"/>
      <c r="H29" s="42"/>
      <c r="I29" s="42"/>
      <c r="J29" s="102"/>
      <c r="K29" s="107" t="s">
        <v>447</v>
      </c>
      <c r="L29" s="42"/>
      <c r="M29" s="42"/>
      <c r="N29" s="42"/>
      <c r="O29" s="103"/>
      <c r="P29" s="104" t="s">
        <v>448</v>
      </c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3"/>
      <c r="AL29" s="266"/>
    </row>
    <row r="30" spans="1:38" s="121" customFormat="1" ht="16.5" customHeight="1">
      <c r="A30" s="124"/>
      <c r="B30" s="429">
        <f>IF(Data_Entry_Front_Page!E115="","",Data_Entry_Front_Page!E115)</f>
      </c>
      <c r="C30" s="393"/>
      <c r="D30" s="393"/>
      <c r="E30" s="393"/>
      <c r="F30" s="393"/>
      <c r="G30" s="393"/>
      <c r="H30" s="393"/>
      <c r="I30" s="393"/>
      <c r="J30" s="394"/>
      <c r="K30" s="392">
        <f>IF(Data_Entry_Front_Page!E116="","",Data_Entry_Front_Page!E116)</f>
      </c>
      <c r="L30" s="393"/>
      <c r="M30" s="393"/>
      <c r="N30" s="393"/>
      <c r="O30" s="394"/>
      <c r="P30" s="372"/>
      <c r="Q30" s="373"/>
      <c r="R30" s="373"/>
      <c r="S30" s="373"/>
      <c r="T30" s="373"/>
      <c r="U30" s="373"/>
      <c r="V30" s="373"/>
      <c r="W30" s="373"/>
      <c r="X30" s="373"/>
      <c r="Y30" s="373"/>
      <c r="Z30" s="374"/>
      <c r="AA30" s="372"/>
      <c r="AB30" s="373"/>
      <c r="AC30" s="373"/>
      <c r="AD30" s="373"/>
      <c r="AE30" s="374"/>
      <c r="AF30" s="372"/>
      <c r="AG30" s="373"/>
      <c r="AH30" s="373"/>
      <c r="AI30" s="374"/>
      <c r="AJ30" s="372"/>
      <c r="AK30" s="374"/>
      <c r="AL30" s="266"/>
    </row>
    <row r="31" spans="1:38" s="121" customFormat="1" ht="9" customHeight="1">
      <c r="A31" s="44"/>
      <c r="B31" s="108" t="s">
        <v>448</v>
      </c>
      <c r="C31" s="42"/>
      <c r="D31" s="42"/>
      <c r="E31" s="42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3"/>
      <c r="AL31" s="266"/>
    </row>
    <row r="32" spans="1:38" s="121" customFormat="1" ht="16.5" customHeight="1">
      <c r="A32" s="44"/>
      <c r="B32" s="372"/>
      <c r="C32" s="373"/>
      <c r="D32" s="373"/>
      <c r="E32" s="373"/>
      <c r="F32" s="373"/>
      <c r="G32" s="373"/>
      <c r="H32" s="373"/>
      <c r="I32" s="374"/>
      <c r="J32" s="372"/>
      <c r="K32" s="373"/>
      <c r="L32" s="373"/>
      <c r="M32" s="373"/>
      <c r="N32" s="373"/>
      <c r="O32" s="374"/>
      <c r="P32" s="372"/>
      <c r="Q32" s="373"/>
      <c r="R32" s="373"/>
      <c r="S32" s="373"/>
      <c r="T32" s="373"/>
      <c r="U32" s="373"/>
      <c r="V32" s="373"/>
      <c r="W32" s="373"/>
      <c r="X32" s="373"/>
      <c r="Y32" s="373"/>
      <c r="Z32" s="373"/>
      <c r="AA32" s="373"/>
      <c r="AB32" s="373"/>
      <c r="AC32" s="373"/>
      <c r="AD32" s="373"/>
      <c r="AE32" s="373"/>
      <c r="AF32" s="373"/>
      <c r="AG32" s="373"/>
      <c r="AH32" s="373"/>
      <c r="AI32" s="373"/>
      <c r="AJ32" s="373"/>
      <c r="AK32" s="374"/>
      <c r="AL32" s="266"/>
    </row>
    <row r="33" spans="1:38" s="121" customFormat="1" ht="7.5" customHeigh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0"/>
      <c r="AL33" s="266"/>
    </row>
    <row r="34" spans="1:38" s="121" customFormat="1" ht="9" customHeight="1">
      <c r="A34" s="105" t="s">
        <v>438</v>
      </c>
      <c r="B34" s="106"/>
      <c r="C34" s="101" t="s">
        <v>439</v>
      </c>
      <c r="D34" s="42"/>
      <c r="E34" s="42"/>
      <c r="F34" s="41"/>
      <c r="G34" s="43"/>
      <c r="H34" s="41"/>
      <c r="I34" s="101" t="s">
        <v>440</v>
      </c>
      <c r="J34" s="42"/>
      <c r="K34" s="43"/>
      <c r="L34" s="41"/>
      <c r="M34" s="41"/>
      <c r="N34" s="101" t="s">
        <v>441</v>
      </c>
      <c r="O34" s="41"/>
      <c r="P34" s="43"/>
      <c r="Q34" s="41"/>
      <c r="R34" s="41"/>
      <c r="S34" s="101" t="s">
        <v>442</v>
      </c>
      <c r="T34" s="41"/>
      <c r="U34" s="43"/>
      <c r="V34" s="41"/>
      <c r="W34" s="101" t="s">
        <v>443</v>
      </c>
      <c r="X34" s="42"/>
      <c r="Y34" s="42"/>
      <c r="Z34" s="43"/>
      <c r="AA34" s="41"/>
      <c r="AB34" s="41"/>
      <c r="AC34" s="101" t="s">
        <v>444</v>
      </c>
      <c r="AD34" s="41"/>
      <c r="AE34" s="43"/>
      <c r="AF34" s="41"/>
      <c r="AG34" s="101" t="s">
        <v>445</v>
      </c>
      <c r="AH34" s="42"/>
      <c r="AI34" s="42"/>
      <c r="AJ34" s="42"/>
      <c r="AK34" s="43"/>
      <c r="AL34" s="266"/>
    </row>
    <row r="35" spans="1:38" s="121" customFormat="1" ht="16.5" customHeight="1">
      <c r="A35" s="81">
        <f>IF(AF35="","","007")</f>
      </c>
      <c r="B35" s="378">
        <f>IF(Data_Entry_Front_Page!E121="","",Data_Entry_Front_Page!E121)</f>
      </c>
      <c r="C35" s="393"/>
      <c r="D35" s="393"/>
      <c r="E35" s="393"/>
      <c r="F35" s="393"/>
      <c r="G35" s="394"/>
      <c r="H35" s="381">
        <f>IF(Data_Entry_Front_Page!E122="","",Data_Entry_Front_Page!E122)</f>
      </c>
      <c r="I35" s="382"/>
      <c r="J35" s="382"/>
      <c r="K35" s="383"/>
      <c r="L35" s="389">
        <f>IF(Data_Entry_Front_Page!E123="","",Data_Entry_Front_Page!E123)</f>
      </c>
      <c r="M35" s="393"/>
      <c r="N35" s="393"/>
      <c r="O35" s="393"/>
      <c r="P35" s="394"/>
      <c r="Q35" s="378">
        <f>IF(Data_Entry_Front_Page!E124="","",Data_Entry_Front_Page!E124)</f>
      </c>
      <c r="R35" s="393"/>
      <c r="S35" s="393"/>
      <c r="T35" s="393"/>
      <c r="U35" s="394"/>
      <c r="V35" s="395">
        <f>IF(Data_Entry_Front_Page!E125="","",Data_Entry_Front_Page!E125)</f>
      </c>
      <c r="W35" s="393"/>
      <c r="X35" s="393"/>
      <c r="Y35" s="393"/>
      <c r="Z35" s="394"/>
      <c r="AA35" s="389">
        <f>IF(Data_Entry_Front_Page!E119="","",Data_Entry_Front_Page!E119)</f>
      </c>
      <c r="AB35" s="393"/>
      <c r="AC35" s="393"/>
      <c r="AD35" s="393"/>
      <c r="AE35" s="394"/>
      <c r="AF35" s="384">
        <f>IF(Data_Entry_Front_Page!E120="","",Data_Entry_Front_Page!E120)</f>
      </c>
      <c r="AG35" s="400"/>
      <c r="AH35" s="400"/>
      <c r="AI35" s="400"/>
      <c r="AJ35" s="400"/>
      <c r="AK35" s="401"/>
      <c r="AL35" s="266"/>
    </row>
    <row r="36" spans="1:38" s="121" customFormat="1" ht="9.75" customHeight="1">
      <c r="A36" s="44"/>
      <c r="B36" s="101" t="s">
        <v>446</v>
      </c>
      <c r="C36" s="42"/>
      <c r="D36" s="42"/>
      <c r="E36" s="42"/>
      <c r="F36" s="42"/>
      <c r="G36" s="42"/>
      <c r="H36" s="42"/>
      <c r="I36" s="42"/>
      <c r="J36" s="102"/>
      <c r="K36" s="107" t="s">
        <v>447</v>
      </c>
      <c r="L36" s="42"/>
      <c r="M36" s="42"/>
      <c r="N36" s="42"/>
      <c r="O36" s="103"/>
      <c r="P36" s="104" t="s">
        <v>448</v>
      </c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3"/>
      <c r="AL36" s="266"/>
    </row>
    <row r="37" spans="1:38" s="121" customFormat="1" ht="16.5" customHeight="1">
      <c r="A37" s="124"/>
      <c r="B37" s="429">
        <f>IF(Data_Entry_Front_Page!E126="","",Data_Entry_Front_Page!E126)</f>
      </c>
      <c r="C37" s="393"/>
      <c r="D37" s="393"/>
      <c r="E37" s="393"/>
      <c r="F37" s="393"/>
      <c r="G37" s="393"/>
      <c r="H37" s="393"/>
      <c r="I37" s="393"/>
      <c r="J37" s="394"/>
      <c r="K37" s="392">
        <f>IF(Data_Entry_Front_Page!E127="","",Data_Entry_Front_Page!E127)</f>
      </c>
      <c r="L37" s="393"/>
      <c r="M37" s="393"/>
      <c r="N37" s="393"/>
      <c r="O37" s="394"/>
      <c r="P37" s="372"/>
      <c r="Q37" s="373"/>
      <c r="R37" s="373"/>
      <c r="S37" s="373"/>
      <c r="T37" s="373"/>
      <c r="U37" s="373"/>
      <c r="V37" s="373"/>
      <c r="W37" s="373"/>
      <c r="X37" s="373"/>
      <c r="Y37" s="373"/>
      <c r="Z37" s="374"/>
      <c r="AA37" s="372"/>
      <c r="AB37" s="373"/>
      <c r="AC37" s="373"/>
      <c r="AD37" s="373"/>
      <c r="AE37" s="374"/>
      <c r="AF37" s="372"/>
      <c r="AG37" s="373"/>
      <c r="AH37" s="373"/>
      <c r="AI37" s="374"/>
      <c r="AJ37" s="372"/>
      <c r="AK37" s="374"/>
      <c r="AL37" s="266"/>
    </row>
    <row r="38" spans="1:38" s="121" customFormat="1" ht="9" customHeight="1">
      <c r="A38" s="44"/>
      <c r="B38" s="108" t="s">
        <v>448</v>
      </c>
      <c r="C38" s="42"/>
      <c r="D38" s="42"/>
      <c r="E38" s="42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3"/>
      <c r="AL38" s="266"/>
    </row>
    <row r="39" spans="1:38" s="121" customFormat="1" ht="16.5" customHeight="1">
      <c r="A39" s="44"/>
      <c r="B39" s="372"/>
      <c r="C39" s="373"/>
      <c r="D39" s="373"/>
      <c r="E39" s="373"/>
      <c r="F39" s="373"/>
      <c r="G39" s="373"/>
      <c r="H39" s="373"/>
      <c r="I39" s="374"/>
      <c r="J39" s="372"/>
      <c r="K39" s="373"/>
      <c r="L39" s="373"/>
      <c r="M39" s="373"/>
      <c r="N39" s="373"/>
      <c r="O39" s="374"/>
      <c r="P39" s="372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4"/>
      <c r="AL39" s="266"/>
    </row>
    <row r="40" spans="1:38" s="121" customFormat="1" ht="7.5" customHeight="1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50"/>
      <c r="AL40" s="266"/>
    </row>
    <row r="41" spans="1:38" s="121" customFormat="1" ht="9" customHeight="1">
      <c r="A41" s="105" t="s">
        <v>438</v>
      </c>
      <c r="B41" s="106"/>
      <c r="C41" s="101" t="s">
        <v>439</v>
      </c>
      <c r="D41" s="42"/>
      <c r="E41" s="42"/>
      <c r="F41" s="41"/>
      <c r="G41" s="43"/>
      <c r="H41" s="41"/>
      <c r="I41" s="101" t="s">
        <v>440</v>
      </c>
      <c r="J41" s="42"/>
      <c r="K41" s="43"/>
      <c r="L41" s="41"/>
      <c r="M41" s="41"/>
      <c r="N41" s="101" t="s">
        <v>441</v>
      </c>
      <c r="O41" s="41"/>
      <c r="P41" s="43"/>
      <c r="Q41" s="41"/>
      <c r="R41" s="41"/>
      <c r="S41" s="101" t="s">
        <v>442</v>
      </c>
      <c r="T41" s="41"/>
      <c r="U41" s="43"/>
      <c r="V41" s="41"/>
      <c r="W41" s="101" t="s">
        <v>443</v>
      </c>
      <c r="X41" s="42"/>
      <c r="Y41" s="42"/>
      <c r="Z41" s="43"/>
      <c r="AA41" s="41"/>
      <c r="AB41" s="41"/>
      <c r="AC41" s="101" t="s">
        <v>444</v>
      </c>
      <c r="AD41" s="41"/>
      <c r="AE41" s="43"/>
      <c r="AF41" s="41"/>
      <c r="AG41" s="101" t="s">
        <v>445</v>
      </c>
      <c r="AH41" s="42"/>
      <c r="AI41" s="42"/>
      <c r="AJ41" s="42"/>
      <c r="AK41" s="43"/>
      <c r="AL41" s="266"/>
    </row>
    <row r="42" spans="1:38" s="121" customFormat="1" ht="16.5" customHeight="1">
      <c r="A42" s="81">
        <f>IF(AF42="","","008")</f>
      </c>
      <c r="B42" s="378">
        <f>IF(Data_Entry_Front_Page!E132="","",Data_Entry_Front_Page!E132)</f>
      </c>
      <c r="C42" s="393"/>
      <c r="D42" s="393"/>
      <c r="E42" s="393"/>
      <c r="F42" s="393"/>
      <c r="G42" s="394"/>
      <c r="H42" s="381">
        <f>IF(Data_Entry_Front_Page!E133="","",Data_Entry_Front_Page!E133)</f>
      </c>
      <c r="I42" s="382"/>
      <c r="J42" s="382"/>
      <c r="K42" s="383"/>
      <c r="L42" s="389">
        <f>IF(Data_Entry_Front_Page!E134="","",Data_Entry_Front_Page!E134)</f>
      </c>
      <c r="M42" s="393"/>
      <c r="N42" s="393"/>
      <c r="O42" s="393"/>
      <c r="P42" s="394"/>
      <c r="Q42" s="378">
        <f>IF(Data_Entry_Front_Page!E135="","",Data_Entry_Front_Page!E135)</f>
      </c>
      <c r="R42" s="393"/>
      <c r="S42" s="393"/>
      <c r="T42" s="393"/>
      <c r="U42" s="394"/>
      <c r="V42" s="395">
        <f>IF(Data_Entry_Front_Page!E136="","",Data_Entry_Front_Page!E136)</f>
      </c>
      <c r="W42" s="393"/>
      <c r="X42" s="393"/>
      <c r="Y42" s="393"/>
      <c r="Z42" s="394"/>
      <c r="AA42" s="389">
        <f>IF(Data_Entry_Front_Page!E130="","",Data_Entry_Front_Page!E130)</f>
      </c>
      <c r="AB42" s="393"/>
      <c r="AC42" s="393"/>
      <c r="AD42" s="393"/>
      <c r="AE42" s="394"/>
      <c r="AF42" s="384">
        <f>IF(Data_Entry_Front_Page!E131="","",Data_Entry_Front_Page!E131)</f>
      </c>
      <c r="AG42" s="400"/>
      <c r="AH42" s="400"/>
      <c r="AI42" s="400"/>
      <c r="AJ42" s="400"/>
      <c r="AK42" s="401"/>
      <c r="AL42" s="266"/>
    </row>
    <row r="43" spans="1:38" s="121" customFormat="1" ht="9.75" customHeight="1">
      <c r="A43" s="44"/>
      <c r="B43" s="101" t="s">
        <v>446</v>
      </c>
      <c r="C43" s="42"/>
      <c r="D43" s="42"/>
      <c r="E43" s="42"/>
      <c r="F43" s="42"/>
      <c r="G43" s="42"/>
      <c r="H43" s="42"/>
      <c r="I43" s="42"/>
      <c r="J43" s="102"/>
      <c r="K43" s="107" t="s">
        <v>447</v>
      </c>
      <c r="L43" s="42"/>
      <c r="M43" s="42"/>
      <c r="N43" s="42"/>
      <c r="O43" s="103"/>
      <c r="P43" s="104" t="s">
        <v>448</v>
      </c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3"/>
      <c r="AL43" s="266"/>
    </row>
    <row r="44" spans="1:38" s="121" customFormat="1" ht="16.5" customHeight="1">
      <c r="A44" s="124"/>
      <c r="B44" s="429">
        <f>IF(Data_Entry_Front_Page!E137="","",Data_Entry_Front_Page!E137)</f>
      </c>
      <c r="C44" s="393"/>
      <c r="D44" s="393"/>
      <c r="E44" s="393"/>
      <c r="F44" s="393"/>
      <c r="G44" s="393"/>
      <c r="H44" s="393"/>
      <c r="I44" s="393"/>
      <c r="J44" s="394"/>
      <c r="K44" s="392">
        <f>IF(Data_Entry_Front_Page!E138="","",Data_Entry_Front_Page!E138)</f>
      </c>
      <c r="L44" s="393"/>
      <c r="M44" s="393"/>
      <c r="N44" s="393"/>
      <c r="O44" s="394"/>
      <c r="P44" s="372"/>
      <c r="Q44" s="373"/>
      <c r="R44" s="373"/>
      <c r="S44" s="373"/>
      <c r="T44" s="373"/>
      <c r="U44" s="373"/>
      <c r="V44" s="373"/>
      <c r="W44" s="373"/>
      <c r="X44" s="373"/>
      <c r="Y44" s="373"/>
      <c r="Z44" s="374"/>
      <c r="AA44" s="372"/>
      <c r="AB44" s="373"/>
      <c r="AC44" s="373"/>
      <c r="AD44" s="373"/>
      <c r="AE44" s="374"/>
      <c r="AF44" s="372"/>
      <c r="AG44" s="373"/>
      <c r="AH44" s="373"/>
      <c r="AI44" s="374"/>
      <c r="AJ44" s="372"/>
      <c r="AK44" s="374"/>
      <c r="AL44" s="266"/>
    </row>
    <row r="45" spans="1:38" s="121" customFormat="1" ht="9" customHeight="1">
      <c r="A45" s="44"/>
      <c r="B45" s="108" t="s">
        <v>448</v>
      </c>
      <c r="C45" s="42"/>
      <c r="D45" s="42"/>
      <c r="E45" s="42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3"/>
      <c r="AL45" s="266"/>
    </row>
    <row r="46" spans="1:38" s="121" customFormat="1" ht="16.5" customHeight="1">
      <c r="A46" s="44"/>
      <c r="B46" s="372"/>
      <c r="C46" s="373"/>
      <c r="D46" s="373"/>
      <c r="E46" s="373"/>
      <c r="F46" s="373"/>
      <c r="G46" s="373"/>
      <c r="H46" s="373"/>
      <c r="I46" s="374"/>
      <c r="J46" s="372"/>
      <c r="K46" s="373"/>
      <c r="L46" s="373"/>
      <c r="M46" s="373"/>
      <c r="N46" s="373"/>
      <c r="O46" s="374"/>
      <c r="P46" s="372"/>
      <c r="Q46" s="373"/>
      <c r="R46" s="373"/>
      <c r="S46" s="373"/>
      <c r="T46" s="373"/>
      <c r="U46" s="373"/>
      <c r="V46" s="373"/>
      <c r="W46" s="373"/>
      <c r="X46" s="373"/>
      <c r="Y46" s="373"/>
      <c r="Z46" s="373"/>
      <c r="AA46" s="373"/>
      <c r="AB46" s="373"/>
      <c r="AC46" s="373"/>
      <c r="AD46" s="373"/>
      <c r="AE46" s="373"/>
      <c r="AF46" s="373"/>
      <c r="AG46" s="373"/>
      <c r="AH46" s="373"/>
      <c r="AI46" s="373"/>
      <c r="AJ46" s="373"/>
      <c r="AK46" s="374"/>
      <c r="AL46" s="266"/>
    </row>
    <row r="47" spans="1:38" s="121" customFormat="1" ht="7.5" customHeight="1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50"/>
      <c r="AL47" s="266"/>
    </row>
    <row r="48" spans="1:38" s="121" customFormat="1" ht="9" customHeight="1">
      <c r="A48" s="105" t="s">
        <v>438</v>
      </c>
      <c r="B48" s="106"/>
      <c r="C48" s="101" t="s">
        <v>439</v>
      </c>
      <c r="D48" s="42"/>
      <c r="E48" s="42"/>
      <c r="F48" s="41"/>
      <c r="G48" s="43"/>
      <c r="H48" s="41"/>
      <c r="I48" s="101" t="s">
        <v>440</v>
      </c>
      <c r="J48" s="42"/>
      <c r="K48" s="43"/>
      <c r="L48" s="41"/>
      <c r="M48" s="41"/>
      <c r="N48" s="101" t="s">
        <v>441</v>
      </c>
      <c r="O48" s="41"/>
      <c r="P48" s="43"/>
      <c r="Q48" s="41"/>
      <c r="R48" s="41"/>
      <c r="S48" s="101" t="s">
        <v>442</v>
      </c>
      <c r="T48" s="41"/>
      <c r="U48" s="43"/>
      <c r="V48" s="41"/>
      <c r="W48" s="101" t="s">
        <v>443</v>
      </c>
      <c r="X48" s="42"/>
      <c r="Y48" s="42"/>
      <c r="Z48" s="43"/>
      <c r="AA48" s="41"/>
      <c r="AB48" s="41"/>
      <c r="AC48" s="101" t="s">
        <v>444</v>
      </c>
      <c r="AD48" s="41"/>
      <c r="AE48" s="43"/>
      <c r="AF48" s="41"/>
      <c r="AG48" s="101" t="s">
        <v>445</v>
      </c>
      <c r="AH48" s="42"/>
      <c r="AI48" s="42"/>
      <c r="AJ48" s="42"/>
      <c r="AK48" s="43"/>
      <c r="AL48" s="266"/>
    </row>
    <row r="49" spans="1:38" s="121" customFormat="1" ht="16.5" customHeight="1">
      <c r="A49" s="81">
        <f>IF(AF49="","","009")</f>
      </c>
      <c r="B49" s="378">
        <f>IF(Data_Entry_Front_Page!E143="","",Data_Entry_Front_Page!E143)</f>
      </c>
      <c r="C49" s="393"/>
      <c r="D49" s="393"/>
      <c r="E49" s="393"/>
      <c r="F49" s="393"/>
      <c r="G49" s="394"/>
      <c r="H49" s="381">
        <f>IF(Data_Entry_Front_Page!E144="","",Data_Entry_Front_Page!E144)</f>
      </c>
      <c r="I49" s="382"/>
      <c r="J49" s="382"/>
      <c r="K49" s="383"/>
      <c r="L49" s="389">
        <f>IF(Data_Entry_Front_Page!E145="","",Data_Entry_Front_Page!E145)</f>
      </c>
      <c r="M49" s="393"/>
      <c r="N49" s="393"/>
      <c r="O49" s="393"/>
      <c r="P49" s="394"/>
      <c r="Q49" s="378">
        <f>IF(Data_Entry_Front_Page!E146="","",Data_Entry_Front_Page!E146)</f>
      </c>
      <c r="R49" s="393"/>
      <c r="S49" s="393"/>
      <c r="T49" s="393"/>
      <c r="U49" s="394"/>
      <c r="V49" s="395">
        <f>IF(Data_Entry_Front_Page!E147="","",Data_Entry_Front_Page!E147)</f>
      </c>
      <c r="W49" s="393"/>
      <c r="X49" s="393"/>
      <c r="Y49" s="393"/>
      <c r="Z49" s="394"/>
      <c r="AA49" s="389">
        <f>IF(Data_Entry_Front_Page!E141="","",Data_Entry_Front_Page!E141)</f>
      </c>
      <c r="AB49" s="393"/>
      <c r="AC49" s="393"/>
      <c r="AD49" s="393"/>
      <c r="AE49" s="394"/>
      <c r="AF49" s="384">
        <f>IF(Data_Entry_Front_Page!E142="","",Data_Entry_Front_Page!E142)</f>
      </c>
      <c r="AG49" s="400"/>
      <c r="AH49" s="400"/>
      <c r="AI49" s="400"/>
      <c r="AJ49" s="400"/>
      <c r="AK49" s="401"/>
      <c r="AL49" s="266"/>
    </row>
    <row r="50" spans="1:38" s="121" customFormat="1" ht="9.75" customHeight="1">
      <c r="A50" s="44"/>
      <c r="B50" s="101" t="s">
        <v>446</v>
      </c>
      <c r="C50" s="42"/>
      <c r="D50" s="42"/>
      <c r="E50" s="42"/>
      <c r="F50" s="42"/>
      <c r="G50" s="42"/>
      <c r="H50" s="42"/>
      <c r="I50" s="42"/>
      <c r="J50" s="102"/>
      <c r="K50" s="107" t="s">
        <v>447</v>
      </c>
      <c r="L50" s="42"/>
      <c r="M50" s="42"/>
      <c r="N50" s="42"/>
      <c r="O50" s="103"/>
      <c r="P50" s="104" t="s">
        <v>448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3"/>
      <c r="AL50" s="266"/>
    </row>
    <row r="51" spans="1:38" s="121" customFormat="1" ht="16.5" customHeight="1">
      <c r="A51" s="124"/>
      <c r="B51" s="429">
        <f>IF(Data_Entry_Front_Page!E148="","",Data_Entry_Front_Page!E148)</f>
      </c>
      <c r="C51" s="393"/>
      <c r="D51" s="393"/>
      <c r="E51" s="393"/>
      <c r="F51" s="393"/>
      <c r="G51" s="393"/>
      <c r="H51" s="393"/>
      <c r="I51" s="393"/>
      <c r="J51" s="394"/>
      <c r="K51" s="392">
        <f>IF(Data_Entry_Front_Page!E149="","",Data_Entry_Front_Page!E149)</f>
      </c>
      <c r="L51" s="393"/>
      <c r="M51" s="393"/>
      <c r="N51" s="393"/>
      <c r="O51" s="394"/>
      <c r="P51" s="372"/>
      <c r="Q51" s="373"/>
      <c r="R51" s="373"/>
      <c r="S51" s="373"/>
      <c r="T51" s="373"/>
      <c r="U51" s="373"/>
      <c r="V51" s="373"/>
      <c r="W51" s="373"/>
      <c r="X51" s="373"/>
      <c r="Y51" s="373"/>
      <c r="Z51" s="374"/>
      <c r="AA51" s="372"/>
      <c r="AB51" s="373"/>
      <c r="AC51" s="373"/>
      <c r="AD51" s="373"/>
      <c r="AE51" s="374"/>
      <c r="AF51" s="372"/>
      <c r="AG51" s="373"/>
      <c r="AH51" s="373"/>
      <c r="AI51" s="374"/>
      <c r="AJ51" s="372"/>
      <c r="AK51" s="374"/>
      <c r="AL51" s="266"/>
    </row>
    <row r="52" spans="1:38" s="121" customFormat="1" ht="9" customHeight="1">
      <c r="A52" s="44"/>
      <c r="B52" s="108" t="s">
        <v>448</v>
      </c>
      <c r="C52" s="42"/>
      <c r="D52" s="42"/>
      <c r="E52" s="42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3"/>
      <c r="AL52" s="266"/>
    </row>
    <row r="53" spans="1:38" s="121" customFormat="1" ht="16.5" customHeight="1">
      <c r="A53" s="44"/>
      <c r="B53" s="372"/>
      <c r="C53" s="373"/>
      <c r="D53" s="373"/>
      <c r="E53" s="373"/>
      <c r="F53" s="373"/>
      <c r="G53" s="373"/>
      <c r="H53" s="373"/>
      <c r="I53" s="374"/>
      <c r="J53" s="372"/>
      <c r="K53" s="373"/>
      <c r="L53" s="373"/>
      <c r="M53" s="373"/>
      <c r="N53" s="373"/>
      <c r="O53" s="374"/>
      <c r="P53" s="372"/>
      <c r="Q53" s="373"/>
      <c r="R53" s="373"/>
      <c r="S53" s="373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4"/>
      <c r="AL53" s="266"/>
    </row>
    <row r="54" spans="1:38" s="121" customFormat="1" ht="7.5" customHeight="1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50"/>
      <c r="AL54" s="266"/>
    </row>
    <row r="55" spans="1:38" s="121" customFormat="1" ht="9" customHeight="1">
      <c r="A55" s="105" t="s">
        <v>438</v>
      </c>
      <c r="B55" s="106"/>
      <c r="C55" s="101" t="s">
        <v>439</v>
      </c>
      <c r="D55" s="42"/>
      <c r="E55" s="42"/>
      <c r="F55" s="41"/>
      <c r="G55" s="43"/>
      <c r="H55" s="41"/>
      <c r="I55" s="101" t="s">
        <v>440</v>
      </c>
      <c r="J55" s="42"/>
      <c r="K55" s="43"/>
      <c r="L55" s="41"/>
      <c r="M55" s="41"/>
      <c r="N55" s="101" t="s">
        <v>441</v>
      </c>
      <c r="O55" s="41"/>
      <c r="P55" s="43"/>
      <c r="Q55" s="41"/>
      <c r="R55" s="41"/>
      <c r="S55" s="101" t="s">
        <v>442</v>
      </c>
      <c r="T55" s="41"/>
      <c r="U55" s="43"/>
      <c r="V55" s="41"/>
      <c r="W55" s="101" t="s">
        <v>443</v>
      </c>
      <c r="X55" s="42"/>
      <c r="Y55" s="42"/>
      <c r="Z55" s="43"/>
      <c r="AA55" s="41"/>
      <c r="AB55" s="41"/>
      <c r="AC55" s="101" t="s">
        <v>444</v>
      </c>
      <c r="AD55" s="41"/>
      <c r="AE55" s="43"/>
      <c r="AF55" s="41"/>
      <c r="AG55" s="101" t="s">
        <v>445</v>
      </c>
      <c r="AH55" s="42"/>
      <c r="AI55" s="42"/>
      <c r="AJ55" s="42"/>
      <c r="AK55" s="43"/>
      <c r="AL55" s="266"/>
    </row>
    <row r="56" spans="1:38" s="121" customFormat="1" ht="16.5" customHeight="1">
      <c r="A56" s="81">
        <f>IF(AF56="","","010")</f>
      </c>
      <c r="B56" s="378">
        <f>IF(Data_Entry_Front_Page!E154="","",Data_Entry_Front_Page!E154)</f>
      </c>
      <c r="C56" s="393"/>
      <c r="D56" s="393"/>
      <c r="E56" s="393"/>
      <c r="F56" s="393"/>
      <c r="G56" s="394"/>
      <c r="H56" s="381">
        <f>IF(Data_Entry_Front_Page!E155="","",Data_Entry_Front_Page!E155)</f>
      </c>
      <c r="I56" s="382"/>
      <c r="J56" s="382"/>
      <c r="K56" s="383"/>
      <c r="L56" s="389">
        <f>IF(Data_Entry_Front_Page!E156="","",Data_Entry_Front_Page!E156)</f>
      </c>
      <c r="M56" s="393"/>
      <c r="N56" s="393"/>
      <c r="O56" s="393"/>
      <c r="P56" s="394"/>
      <c r="Q56" s="378">
        <f>IF(Data_Entry_Front_Page!E157="","",Data_Entry_Front_Page!E157)</f>
      </c>
      <c r="R56" s="393"/>
      <c r="S56" s="393"/>
      <c r="T56" s="393"/>
      <c r="U56" s="394"/>
      <c r="V56" s="395">
        <f>IF(Data_Entry_Front_Page!E158="","",Data_Entry_Front_Page!E158)</f>
      </c>
      <c r="W56" s="393"/>
      <c r="X56" s="393"/>
      <c r="Y56" s="393"/>
      <c r="Z56" s="394"/>
      <c r="AA56" s="389">
        <f>IF(Data_Entry_Front_Page!E152="","",Data_Entry_Front_Page!E152)</f>
      </c>
      <c r="AB56" s="393"/>
      <c r="AC56" s="393"/>
      <c r="AD56" s="393"/>
      <c r="AE56" s="394"/>
      <c r="AF56" s="384">
        <f>IF(Data_Entry_Front_Page!E153="","",Data_Entry_Front_Page!E153)</f>
      </c>
      <c r="AG56" s="400"/>
      <c r="AH56" s="400"/>
      <c r="AI56" s="400"/>
      <c r="AJ56" s="400"/>
      <c r="AK56" s="401"/>
      <c r="AL56" s="266"/>
    </row>
    <row r="57" spans="1:38" s="121" customFormat="1" ht="9.75" customHeight="1">
      <c r="A57" s="44"/>
      <c r="B57" s="101" t="s">
        <v>446</v>
      </c>
      <c r="C57" s="42"/>
      <c r="D57" s="42"/>
      <c r="E57" s="42"/>
      <c r="F57" s="42"/>
      <c r="G57" s="42"/>
      <c r="H57" s="42"/>
      <c r="I57" s="42"/>
      <c r="J57" s="102"/>
      <c r="K57" s="107" t="s">
        <v>447</v>
      </c>
      <c r="L57" s="42"/>
      <c r="M57" s="42"/>
      <c r="N57" s="42"/>
      <c r="O57" s="103"/>
      <c r="P57" s="104" t="s">
        <v>448</v>
      </c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3"/>
      <c r="AL57" s="266"/>
    </row>
    <row r="58" spans="1:38" s="121" customFormat="1" ht="16.5" customHeight="1">
      <c r="A58" s="124"/>
      <c r="B58" s="429">
        <f>IF(Data_Entry_Front_Page!E159="","",Data_Entry_Front_Page!E159)</f>
      </c>
      <c r="C58" s="393"/>
      <c r="D58" s="393"/>
      <c r="E58" s="393"/>
      <c r="F58" s="393"/>
      <c r="G58" s="393"/>
      <c r="H58" s="393"/>
      <c r="I58" s="393"/>
      <c r="J58" s="394"/>
      <c r="K58" s="392">
        <f>IF(Data_Entry_Front_Page!E160="","",Data_Entry_Front_Page!E160)</f>
      </c>
      <c r="L58" s="393"/>
      <c r="M58" s="393"/>
      <c r="N58" s="393"/>
      <c r="O58" s="394"/>
      <c r="P58" s="372"/>
      <c r="Q58" s="373"/>
      <c r="R58" s="373"/>
      <c r="S58" s="373"/>
      <c r="T58" s="373"/>
      <c r="U58" s="373"/>
      <c r="V58" s="373"/>
      <c r="W58" s="373"/>
      <c r="X58" s="373"/>
      <c r="Y58" s="373"/>
      <c r="Z58" s="374"/>
      <c r="AA58" s="372"/>
      <c r="AB58" s="373"/>
      <c r="AC58" s="373"/>
      <c r="AD58" s="373"/>
      <c r="AE58" s="374"/>
      <c r="AF58" s="372"/>
      <c r="AG58" s="373"/>
      <c r="AH58" s="373"/>
      <c r="AI58" s="374"/>
      <c r="AJ58" s="372"/>
      <c r="AK58" s="374"/>
      <c r="AL58" s="266"/>
    </row>
    <row r="59" spans="1:38" s="121" customFormat="1" ht="9" customHeight="1">
      <c r="A59" s="44"/>
      <c r="B59" s="108" t="s">
        <v>448</v>
      </c>
      <c r="C59" s="42"/>
      <c r="D59" s="42"/>
      <c r="E59" s="42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3"/>
      <c r="AL59" s="266"/>
    </row>
    <row r="60" spans="1:38" s="121" customFormat="1" ht="16.5" customHeight="1">
      <c r="A60" s="44"/>
      <c r="B60" s="372"/>
      <c r="C60" s="373"/>
      <c r="D60" s="373"/>
      <c r="E60" s="373"/>
      <c r="F60" s="373"/>
      <c r="G60" s="373"/>
      <c r="H60" s="373"/>
      <c r="I60" s="374"/>
      <c r="J60" s="372"/>
      <c r="K60" s="373"/>
      <c r="L60" s="373"/>
      <c r="M60" s="373"/>
      <c r="N60" s="373"/>
      <c r="O60" s="374"/>
      <c r="P60" s="372"/>
      <c r="Q60" s="373"/>
      <c r="R60" s="373"/>
      <c r="S60" s="373"/>
      <c r="T60" s="373"/>
      <c r="U60" s="373"/>
      <c r="V60" s="373"/>
      <c r="W60" s="373"/>
      <c r="X60" s="373"/>
      <c r="Y60" s="373"/>
      <c r="Z60" s="373"/>
      <c r="AA60" s="373"/>
      <c r="AB60" s="373"/>
      <c r="AC60" s="373"/>
      <c r="AD60" s="373"/>
      <c r="AE60" s="373"/>
      <c r="AF60" s="373"/>
      <c r="AG60" s="373"/>
      <c r="AH60" s="373"/>
      <c r="AI60" s="373"/>
      <c r="AJ60" s="373"/>
      <c r="AK60" s="374"/>
      <c r="AL60" s="266"/>
    </row>
    <row r="61" spans="1:38" s="121" customFormat="1" ht="7.5" customHeight="1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50"/>
      <c r="AL61" s="266"/>
    </row>
    <row r="62" spans="1:38" s="121" customFormat="1" ht="9" customHeight="1">
      <c r="A62" s="105" t="s">
        <v>438</v>
      </c>
      <c r="B62" s="106"/>
      <c r="C62" s="101" t="s">
        <v>439</v>
      </c>
      <c r="D62" s="42"/>
      <c r="E62" s="42"/>
      <c r="F62" s="41"/>
      <c r="G62" s="43"/>
      <c r="H62" s="41"/>
      <c r="I62" s="101" t="s">
        <v>440</v>
      </c>
      <c r="J62" s="42"/>
      <c r="K62" s="43"/>
      <c r="L62" s="41"/>
      <c r="M62" s="41"/>
      <c r="N62" s="101" t="s">
        <v>441</v>
      </c>
      <c r="O62" s="41"/>
      <c r="P62" s="43"/>
      <c r="Q62" s="41"/>
      <c r="R62" s="41"/>
      <c r="S62" s="101" t="s">
        <v>442</v>
      </c>
      <c r="T62" s="41"/>
      <c r="U62" s="43"/>
      <c r="V62" s="41"/>
      <c r="W62" s="101" t="s">
        <v>443</v>
      </c>
      <c r="X62" s="42"/>
      <c r="Y62" s="42"/>
      <c r="Z62" s="43"/>
      <c r="AA62" s="41"/>
      <c r="AB62" s="41"/>
      <c r="AC62" s="101" t="s">
        <v>444</v>
      </c>
      <c r="AD62" s="41"/>
      <c r="AE62" s="43"/>
      <c r="AF62" s="41"/>
      <c r="AG62" s="101" t="s">
        <v>445</v>
      </c>
      <c r="AH62" s="42"/>
      <c r="AI62" s="42"/>
      <c r="AJ62" s="42"/>
      <c r="AK62" s="43"/>
      <c r="AL62" s="266"/>
    </row>
    <row r="63" spans="1:38" s="121" customFormat="1" ht="16.5" customHeight="1">
      <c r="A63" s="81">
        <f>IF(AF63="","","011")</f>
      </c>
      <c r="B63" s="378">
        <f>IF(Data_Entry_Front_Page!E165="","",Data_Entry_Front_Page!E165)</f>
      </c>
      <c r="C63" s="393"/>
      <c r="D63" s="393"/>
      <c r="E63" s="393"/>
      <c r="F63" s="393"/>
      <c r="G63" s="394"/>
      <c r="H63" s="381">
        <f>IF(Data_Entry_Front_Page!E166="","",Data_Entry_Front_Page!E166)</f>
      </c>
      <c r="I63" s="382"/>
      <c r="J63" s="382"/>
      <c r="K63" s="383"/>
      <c r="L63" s="389">
        <f>IF(Data_Entry_Front_Page!E167="","",Data_Entry_Front_Page!E167)</f>
      </c>
      <c r="M63" s="393"/>
      <c r="N63" s="393"/>
      <c r="O63" s="393"/>
      <c r="P63" s="394"/>
      <c r="Q63" s="378">
        <f>IF(Data_Entry_Front_Page!E168="","",Data_Entry_Front_Page!E168)</f>
      </c>
      <c r="R63" s="393"/>
      <c r="S63" s="393"/>
      <c r="T63" s="393"/>
      <c r="U63" s="394"/>
      <c r="V63" s="395">
        <f>IF(Data_Entry_Front_Page!E169="","",Data_Entry_Front_Page!E169)</f>
      </c>
      <c r="W63" s="393"/>
      <c r="X63" s="393"/>
      <c r="Y63" s="393"/>
      <c r="Z63" s="394"/>
      <c r="AA63" s="389">
        <f>IF(Data_Entry_Front_Page!E163="","",Data_Entry_Front_Page!E163)</f>
      </c>
      <c r="AB63" s="393"/>
      <c r="AC63" s="393"/>
      <c r="AD63" s="393"/>
      <c r="AE63" s="394"/>
      <c r="AF63" s="384">
        <f>IF(Data_Entry_Front_Page!E164="","",Data_Entry_Front_Page!E164)</f>
      </c>
      <c r="AG63" s="400"/>
      <c r="AH63" s="400"/>
      <c r="AI63" s="400"/>
      <c r="AJ63" s="400"/>
      <c r="AK63" s="401"/>
      <c r="AL63" s="266"/>
    </row>
    <row r="64" spans="1:38" s="121" customFormat="1" ht="9.75" customHeight="1">
      <c r="A64" s="44"/>
      <c r="B64" s="101" t="s">
        <v>446</v>
      </c>
      <c r="C64" s="42"/>
      <c r="D64" s="42"/>
      <c r="E64" s="42"/>
      <c r="F64" s="42"/>
      <c r="G64" s="42"/>
      <c r="H64" s="42"/>
      <c r="I64" s="42"/>
      <c r="J64" s="102"/>
      <c r="K64" s="107" t="s">
        <v>447</v>
      </c>
      <c r="L64" s="42"/>
      <c r="M64" s="42"/>
      <c r="N64" s="42"/>
      <c r="O64" s="103"/>
      <c r="P64" s="104" t="s">
        <v>448</v>
      </c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3"/>
      <c r="AL64" s="266"/>
    </row>
    <row r="65" spans="1:38" s="121" customFormat="1" ht="16.5" customHeight="1">
      <c r="A65" s="124"/>
      <c r="B65" s="429">
        <f>IF(Data_Entry_Front_Page!E170="","",Data_Entry_Front_Page!E170)</f>
      </c>
      <c r="C65" s="393"/>
      <c r="D65" s="393"/>
      <c r="E65" s="393"/>
      <c r="F65" s="393"/>
      <c r="G65" s="393"/>
      <c r="H65" s="393"/>
      <c r="I65" s="393"/>
      <c r="J65" s="394"/>
      <c r="K65" s="392">
        <f>IF(Data_Entry_Front_Page!E171="","",Data_Entry_Front_Page!E171)</f>
      </c>
      <c r="L65" s="393"/>
      <c r="M65" s="393"/>
      <c r="N65" s="393"/>
      <c r="O65" s="394"/>
      <c r="P65" s="372"/>
      <c r="Q65" s="373"/>
      <c r="R65" s="373"/>
      <c r="S65" s="373"/>
      <c r="T65" s="373"/>
      <c r="U65" s="373"/>
      <c r="V65" s="373"/>
      <c r="W65" s="373"/>
      <c r="X65" s="373"/>
      <c r="Y65" s="373"/>
      <c r="Z65" s="374"/>
      <c r="AA65" s="372"/>
      <c r="AB65" s="373"/>
      <c r="AC65" s="373"/>
      <c r="AD65" s="373"/>
      <c r="AE65" s="374"/>
      <c r="AF65" s="372"/>
      <c r="AG65" s="373"/>
      <c r="AH65" s="373"/>
      <c r="AI65" s="374"/>
      <c r="AJ65" s="372"/>
      <c r="AK65" s="374"/>
      <c r="AL65" s="266"/>
    </row>
    <row r="66" spans="1:38" s="121" customFormat="1" ht="9" customHeight="1">
      <c r="A66" s="44"/>
      <c r="B66" s="108" t="s">
        <v>448</v>
      </c>
      <c r="C66" s="42"/>
      <c r="D66" s="42"/>
      <c r="E66" s="42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3"/>
      <c r="AL66" s="266"/>
    </row>
    <row r="67" spans="1:38" s="121" customFormat="1" ht="16.5" customHeight="1">
      <c r="A67" s="44"/>
      <c r="B67" s="372"/>
      <c r="C67" s="373"/>
      <c r="D67" s="373"/>
      <c r="E67" s="373"/>
      <c r="F67" s="373"/>
      <c r="G67" s="373"/>
      <c r="H67" s="373"/>
      <c r="I67" s="374"/>
      <c r="J67" s="372"/>
      <c r="K67" s="373"/>
      <c r="L67" s="373"/>
      <c r="M67" s="373"/>
      <c r="N67" s="373"/>
      <c r="O67" s="374"/>
      <c r="P67" s="372"/>
      <c r="Q67" s="373"/>
      <c r="R67" s="373"/>
      <c r="S67" s="373"/>
      <c r="T67" s="373"/>
      <c r="U67" s="373"/>
      <c r="V67" s="373"/>
      <c r="W67" s="373"/>
      <c r="X67" s="373"/>
      <c r="Y67" s="373"/>
      <c r="Z67" s="373"/>
      <c r="AA67" s="373"/>
      <c r="AB67" s="373"/>
      <c r="AC67" s="373"/>
      <c r="AD67" s="373"/>
      <c r="AE67" s="373"/>
      <c r="AF67" s="373"/>
      <c r="AG67" s="373"/>
      <c r="AH67" s="373"/>
      <c r="AI67" s="373"/>
      <c r="AJ67" s="373"/>
      <c r="AK67" s="374"/>
      <c r="AL67" s="266"/>
    </row>
    <row r="68" spans="1:38" s="121" customFormat="1" ht="7.5" customHeight="1">
      <c r="A68" s="4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50"/>
      <c r="AL68" s="266"/>
    </row>
    <row r="69" spans="1:38" s="121" customFormat="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66"/>
    </row>
    <row r="70" spans="1:38" s="121" customFormat="1" ht="12.75" hidden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59">
        <f>SUM(AG14,AG21,AG28,AG35,AG42,AG49,AG56,AG63)</f>
        <v>0</v>
      </c>
      <c r="AH70" s="58"/>
      <c r="AI70" s="58"/>
      <c r="AJ70" s="58"/>
      <c r="AK70" s="28"/>
      <c r="AL70" s="266"/>
    </row>
    <row r="71" spans="1:38" s="121" customFormat="1" ht="12.75" hidden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66"/>
    </row>
    <row r="72" spans="1:38" s="121" customFormat="1" ht="12.75" hidden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54"/>
      <c r="AH72" s="55"/>
      <c r="AI72" s="55"/>
      <c r="AJ72" s="55"/>
      <c r="AK72" s="28"/>
      <c r="AL72" s="266"/>
    </row>
  </sheetData>
  <sheetProtection password="9DBB" sheet="1" selectLockedCells="1"/>
  <mergeCells count="130">
    <mergeCell ref="B18:I18"/>
    <mergeCell ref="J18:O18"/>
    <mergeCell ref="P18:AK18"/>
    <mergeCell ref="AA14:AE14"/>
    <mergeCell ref="AF14:AK14"/>
    <mergeCell ref="AF16:AI16"/>
    <mergeCell ref="AJ16:AK16"/>
    <mergeCell ref="AA16:AE16"/>
    <mergeCell ref="B14:G14"/>
    <mergeCell ref="H14:K14"/>
    <mergeCell ref="L14:P14"/>
    <mergeCell ref="B16:J16"/>
    <mergeCell ref="K16:O16"/>
    <mergeCell ref="P16:Z16"/>
    <mergeCell ref="Q14:U14"/>
    <mergeCell ref="V14:Z14"/>
    <mergeCell ref="B25:I25"/>
    <mergeCell ref="J25:O25"/>
    <mergeCell ref="P25:AK25"/>
    <mergeCell ref="B23:J23"/>
    <mergeCell ref="K23:O23"/>
    <mergeCell ref="P23:Z23"/>
    <mergeCell ref="AA23:AE23"/>
    <mergeCell ref="AF23:AI23"/>
    <mergeCell ref="AJ23:AK23"/>
    <mergeCell ref="B21:G21"/>
    <mergeCell ref="H21:K21"/>
    <mergeCell ref="L21:P21"/>
    <mergeCell ref="Q21:U21"/>
    <mergeCell ref="V21:Z21"/>
    <mergeCell ref="AA21:AE21"/>
    <mergeCell ref="V28:Z28"/>
    <mergeCell ref="AA28:AE28"/>
    <mergeCell ref="B30:J30"/>
    <mergeCell ref="K30:O30"/>
    <mergeCell ref="B28:G28"/>
    <mergeCell ref="H28:K28"/>
    <mergeCell ref="L28:P28"/>
    <mergeCell ref="Q28:U28"/>
    <mergeCell ref="P30:Z30"/>
    <mergeCell ref="AA30:AE30"/>
    <mergeCell ref="B39:I39"/>
    <mergeCell ref="J39:O39"/>
    <mergeCell ref="P39:AK39"/>
    <mergeCell ref="B37:J37"/>
    <mergeCell ref="K37:O37"/>
    <mergeCell ref="P37:Z37"/>
    <mergeCell ref="AA37:AE37"/>
    <mergeCell ref="AF37:AI37"/>
    <mergeCell ref="AJ37:AK37"/>
    <mergeCell ref="B32:I32"/>
    <mergeCell ref="J32:O32"/>
    <mergeCell ref="P32:AK32"/>
    <mergeCell ref="B35:G35"/>
    <mergeCell ref="H35:K35"/>
    <mergeCell ref="L35:P35"/>
    <mergeCell ref="Q35:U35"/>
    <mergeCell ref="V35:Z35"/>
    <mergeCell ref="AA35:AE35"/>
    <mergeCell ref="V42:Z42"/>
    <mergeCell ref="AA42:AE42"/>
    <mergeCell ref="B44:J44"/>
    <mergeCell ref="K44:O44"/>
    <mergeCell ref="B42:G42"/>
    <mergeCell ref="H42:K42"/>
    <mergeCell ref="L42:P42"/>
    <mergeCell ref="Q42:U42"/>
    <mergeCell ref="AA44:AE44"/>
    <mergeCell ref="B46:I46"/>
    <mergeCell ref="J46:O46"/>
    <mergeCell ref="P46:AK46"/>
    <mergeCell ref="AF44:AI44"/>
    <mergeCell ref="AJ44:AK44"/>
    <mergeCell ref="L49:P49"/>
    <mergeCell ref="Q49:U49"/>
    <mergeCell ref="P44:Z44"/>
    <mergeCell ref="V49:Z49"/>
    <mergeCell ref="AA49:AE49"/>
    <mergeCell ref="P58:Z58"/>
    <mergeCell ref="AA58:AE58"/>
    <mergeCell ref="B60:I60"/>
    <mergeCell ref="J60:O60"/>
    <mergeCell ref="P60:AK60"/>
    <mergeCell ref="AF58:AI58"/>
    <mergeCell ref="AJ58:AK58"/>
    <mergeCell ref="B49:G49"/>
    <mergeCell ref="H49:K49"/>
    <mergeCell ref="V56:Z56"/>
    <mergeCell ref="AA56:AE56"/>
    <mergeCell ref="B58:J58"/>
    <mergeCell ref="K58:O58"/>
    <mergeCell ref="B56:G56"/>
    <mergeCell ref="H56:K56"/>
    <mergeCell ref="L56:P56"/>
    <mergeCell ref="Q56:U56"/>
    <mergeCell ref="J53:O53"/>
    <mergeCell ref="P53:AK53"/>
    <mergeCell ref="B51:J51"/>
    <mergeCell ref="K51:O51"/>
    <mergeCell ref="P51:Z51"/>
    <mergeCell ref="AA51:AE51"/>
    <mergeCell ref="AF65:AI65"/>
    <mergeCell ref="AJ65:AK65"/>
    <mergeCell ref="B67:I67"/>
    <mergeCell ref="J67:O67"/>
    <mergeCell ref="P67:AK67"/>
    <mergeCell ref="B65:J65"/>
    <mergeCell ref="K65:O65"/>
    <mergeCell ref="P65:Z65"/>
    <mergeCell ref="AA65:AE65"/>
    <mergeCell ref="AF30:AI30"/>
    <mergeCell ref="AJ30:AK30"/>
    <mergeCell ref="B63:G63"/>
    <mergeCell ref="H63:K63"/>
    <mergeCell ref="L63:P63"/>
    <mergeCell ref="Q63:U63"/>
    <mergeCell ref="V63:Z63"/>
    <mergeCell ref="AA63:AE63"/>
    <mergeCell ref="AF63:AK63"/>
    <mergeCell ref="B53:I53"/>
    <mergeCell ref="AC11:AF11"/>
    <mergeCell ref="AG11:AK12"/>
    <mergeCell ref="AF56:AK56"/>
    <mergeCell ref="AF49:AK49"/>
    <mergeCell ref="AF42:AK42"/>
    <mergeCell ref="AF35:AK35"/>
    <mergeCell ref="AF28:AK28"/>
    <mergeCell ref="AF21:AK21"/>
    <mergeCell ref="AF51:AI51"/>
    <mergeCell ref="AJ51:AK51"/>
  </mergeCells>
  <printOptions horizontalCentered="1" verticalCentered="1"/>
  <pageMargins left="0.25" right="0.25" top="0" bottom="0" header="0.25" footer="0.25"/>
  <pageSetup fitToHeight="1" fitToWidth="1" horizontalDpi="600" verticalDpi="600" orientation="portrait"/>
  <drawing r:id="rId3"/>
  <legacyDrawing r:id="rId2"/>
  <oleObjects>
    <oleObject progId="Paint.Picture" shapeId="184215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4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A25" sqref="A25"/>
    </sheetView>
  </sheetViews>
  <sheetFormatPr defaultColWidth="11.421875" defaultRowHeight="12.75"/>
  <cols>
    <col min="1" max="1" width="9.421875" style="130" customWidth="1"/>
    <col min="2" max="3" width="5.28125" style="130" customWidth="1"/>
    <col min="4" max="4" width="2.28125" style="130" customWidth="1"/>
    <col min="5" max="5" width="9.421875" style="130" customWidth="1"/>
    <col min="6" max="7" width="5.28125" style="130" customWidth="1"/>
    <col min="8" max="8" width="2.421875" style="130" customWidth="1"/>
    <col min="9" max="9" width="2.28125" style="130" customWidth="1"/>
    <col min="10" max="10" width="6.140625" style="130" customWidth="1"/>
    <col min="11" max="11" width="8.140625" style="130" customWidth="1"/>
    <col min="12" max="12" width="8.7109375" style="130" customWidth="1"/>
    <col min="13" max="13" width="2.28125" style="132" customWidth="1"/>
    <col min="14" max="14" width="7.7109375" style="130" customWidth="1"/>
    <col min="15" max="15" width="8.28125" style="130" customWidth="1"/>
    <col min="16" max="16" width="6.28125" style="131" customWidth="1"/>
    <col min="17" max="17" width="2.7109375" style="131" customWidth="1"/>
    <col min="18" max="19" width="2.7109375" style="130" customWidth="1"/>
    <col min="20" max="20" width="5.8515625" style="131" customWidth="1"/>
    <col min="21" max="21" width="5.140625" style="262" customWidth="1"/>
    <col min="22" max="22" width="6.8515625" style="263" customWidth="1"/>
    <col min="23" max="23" width="16.140625" style="263" customWidth="1"/>
    <col min="24" max="27" width="11.421875" style="137" customWidth="1"/>
    <col min="28" max="28" width="11.421875" style="138" customWidth="1"/>
    <col min="29" max="32" width="11.421875" style="139" customWidth="1"/>
    <col min="33" max="34" width="11.421875" style="140" customWidth="1"/>
    <col min="35" max="16384" width="11.421875" style="130" customWidth="1"/>
  </cols>
  <sheetData>
    <row r="1" spans="21:23" ht="12.75">
      <c r="U1" s="135"/>
      <c r="V1" s="136"/>
      <c r="W1" s="136"/>
    </row>
    <row r="2" spans="21:23" ht="12.75">
      <c r="U2" s="135"/>
      <c r="V2" s="136"/>
      <c r="W2" s="136"/>
    </row>
    <row r="3" spans="21:23" ht="12.75">
      <c r="U3" s="135"/>
      <c r="V3" s="136"/>
      <c r="W3" s="136"/>
    </row>
    <row r="4" spans="21:23" ht="12.75">
      <c r="U4" s="135"/>
      <c r="V4" s="136"/>
      <c r="W4" s="136"/>
    </row>
    <row r="5" spans="1:23" ht="16.5" customHeight="1">
      <c r="A5" s="129" t="s">
        <v>503</v>
      </c>
      <c r="D5" s="131"/>
      <c r="E5" s="131"/>
      <c r="F5" s="131"/>
      <c r="G5" s="131"/>
      <c r="H5" s="131"/>
      <c r="I5" s="131"/>
      <c r="J5" s="131"/>
      <c r="K5" s="131"/>
      <c r="L5" s="131"/>
      <c r="N5" s="131"/>
      <c r="O5" s="28"/>
      <c r="P5" s="133" t="s">
        <v>421</v>
      </c>
      <c r="Q5" s="339"/>
      <c r="R5" s="134" t="s">
        <v>422</v>
      </c>
      <c r="S5" s="340"/>
      <c r="T5" s="70"/>
      <c r="U5" s="135"/>
      <c r="V5" s="136"/>
      <c r="W5" s="136"/>
    </row>
    <row r="6" spans="1:23" ht="2.25" customHeight="1">
      <c r="A6" s="129"/>
      <c r="D6" s="131"/>
      <c r="E6" s="131"/>
      <c r="F6" s="131"/>
      <c r="G6" s="131"/>
      <c r="H6" s="131"/>
      <c r="I6" s="131"/>
      <c r="J6" s="131"/>
      <c r="K6" s="131"/>
      <c r="L6" s="131"/>
      <c r="N6" s="131"/>
      <c r="O6" s="28"/>
      <c r="P6" s="141"/>
      <c r="Q6" s="76"/>
      <c r="R6" s="77"/>
      <c r="S6" s="76"/>
      <c r="T6" s="114"/>
      <c r="U6" s="135"/>
      <c r="V6" s="136"/>
      <c r="W6" s="136"/>
    </row>
    <row r="7" spans="1:23" ht="12.75">
      <c r="A7" s="142" t="s">
        <v>478</v>
      </c>
      <c r="B7" s="143"/>
      <c r="C7" s="144"/>
      <c r="D7" s="144"/>
      <c r="E7" s="144"/>
      <c r="F7" s="145"/>
      <c r="G7" s="146"/>
      <c r="H7" s="147"/>
      <c r="I7" s="144"/>
      <c r="J7" s="148"/>
      <c r="K7" s="144"/>
      <c r="L7" s="147"/>
      <c r="M7" s="149"/>
      <c r="N7" s="143"/>
      <c r="O7" s="532" t="s">
        <v>479</v>
      </c>
      <c r="P7" s="533"/>
      <c r="Q7" s="533"/>
      <c r="R7" s="533"/>
      <c r="S7" s="533"/>
      <c r="T7" s="534"/>
      <c r="U7" s="150"/>
      <c r="V7" s="136"/>
      <c r="W7" s="136"/>
    </row>
    <row r="8" spans="1:23" ht="12">
      <c r="A8" s="151" t="s">
        <v>480</v>
      </c>
      <c r="B8" s="152" t="s">
        <v>481</v>
      </c>
      <c r="C8" s="153"/>
      <c r="D8" s="154"/>
      <c r="E8" s="155" t="s">
        <v>482</v>
      </c>
      <c r="F8" s="152" t="s">
        <v>483</v>
      </c>
      <c r="G8" s="153"/>
      <c r="H8" s="154"/>
      <c r="I8" s="156" t="s">
        <v>484</v>
      </c>
      <c r="J8" s="157" t="s">
        <v>485</v>
      </c>
      <c r="K8" s="158" t="s">
        <v>370</v>
      </c>
      <c r="L8" s="159" t="s">
        <v>372</v>
      </c>
      <c r="M8" s="153" t="s">
        <v>486</v>
      </c>
      <c r="N8" s="155"/>
      <c r="O8" s="160"/>
      <c r="P8" s="161"/>
      <c r="Q8" s="161"/>
      <c r="R8" s="53"/>
      <c r="S8" s="53"/>
      <c r="T8" s="162"/>
      <c r="U8" s="163"/>
      <c r="V8" s="136"/>
      <c r="W8" s="136"/>
    </row>
    <row r="9" spans="1:23" ht="9" customHeight="1">
      <c r="A9" s="151"/>
      <c r="B9" s="152" t="s">
        <v>487</v>
      </c>
      <c r="C9" s="153"/>
      <c r="D9" s="154"/>
      <c r="E9" s="153"/>
      <c r="F9" s="152" t="s">
        <v>487</v>
      </c>
      <c r="G9" s="153"/>
      <c r="H9" s="154"/>
      <c r="I9" s="164" t="s">
        <v>362</v>
      </c>
      <c r="J9" s="127"/>
      <c r="K9" s="165" t="s">
        <v>371</v>
      </c>
      <c r="L9" s="165" t="s">
        <v>491</v>
      </c>
      <c r="M9" s="153"/>
      <c r="N9" s="166"/>
      <c r="O9" s="151" t="s">
        <v>488</v>
      </c>
      <c r="P9" s="167" t="s">
        <v>489</v>
      </c>
      <c r="Q9" s="155"/>
      <c r="R9" s="151" t="s">
        <v>490</v>
      </c>
      <c r="S9" s="168"/>
      <c r="T9" s="169"/>
      <c r="U9" s="150"/>
      <c r="V9" s="136"/>
      <c r="W9" s="136"/>
    </row>
    <row r="10" spans="1:23" ht="9" customHeight="1">
      <c r="A10" s="170"/>
      <c r="B10" s="161"/>
      <c r="C10" s="161"/>
      <c r="D10" s="162"/>
      <c r="E10" s="153"/>
      <c r="F10" s="161"/>
      <c r="G10" s="161"/>
      <c r="H10" s="162"/>
      <c r="I10" s="156"/>
      <c r="J10" s="157" t="s">
        <v>491</v>
      </c>
      <c r="K10" s="171" t="s">
        <v>342</v>
      </c>
      <c r="L10" s="165" t="s">
        <v>373</v>
      </c>
      <c r="M10" s="153"/>
      <c r="N10" s="172" t="s">
        <v>462</v>
      </c>
      <c r="O10" s="173" t="s">
        <v>485</v>
      </c>
      <c r="P10" s="174" t="s">
        <v>492</v>
      </c>
      <c r="Q10" s="175"/>
      <c r="R10" s="174" t="s">
        <v>493</v>
      </c>
      <c r="S10" s="176" t="s">
        <v>462</v>
      </c>
      <c r="T10" s="177"/>
      <c r="U10" s="150"/>
      <c r="V10" s="136"/>
      <c r="W10" s="136"/>
    </row>
    <row r="11" spans="1:31" ht="9" customHeight="1">
      <c r="A11" s="178" t="s">
        <v>411</v>
      </c>
      <c r="B11" s="178" t="s">
        <v>494</v>
      </c>
      <c r="C11" s="178" t="s">
        <v>495</v>
      </c>
      <c r="D11" s="178" t="s">
        <v>496</v>
      </c>
      <c r="E11" s="179" t="s">
        <v>411</v>
      </c>
      <c r="F11" s="180" t="s">
        <v>494</v>
      </c>
      <c r="G11" s="180" t="s">
        <v>497</v>
      </c>
      <c r="H11" s="180" t="s">
        <v>498</v>
      </c>
      <c r="I11" s="181" t="s">
        <v>368</v>
      </c>
      <c r="J11" s="46"/>
      <c r="K11" s="171" t="s">
        <v>367</v>
      </c>
      <c r="L11" s="165" t="s">
        <v>367</v>
      </c>
      <c r="M11" s="161"/>
      <c r="N11" s="182"/>
      <c r="O11" s="151"/>
      <c r="P11" s="151"/>
      <c r="Q11" s="153"/>
      <c r="R11" s="151"/>
      <c r="S11" s="153"/>
      <c r="T11" s="154"/>
      <c r="U11" s="150"/>
      <c r="V11" s="136"/>
      <c r="W11" s="136"/>
      <c r="X11" s="183"/>
      <c r="AB11" s="184"/>
      <c r="AC11" s="185"/>
      <c r="AD11" s="185"/>
      <c r="AE11" s="185"/>
    </row>
    <row r="12" spans="1:32" ht="12.75">
      <c r="A12" s="363"/>
      <c r="B12" s="84"/>
      <c r="C12" s="364"/>
      <c r="D12" s="365"/>
      <c r="E12" s="86"/>
      <c r="F12" s="84"/>
      <c r="G12" s="85"/>
      <c r="H12" s="84"/>
      <c r="I12" s="493"/>
      <c r="J12" s="536"/>
      <c r="K12" s="87"/>
      <c r="L12" s="88"/>
      <c r="M12" s="537">
        <f>SUM(K12:L12)</f>
        <v>0</v>
      </c>
      <c r="N12" s="394"/>
      <c r="O12" s="89"/>
      <c r="P12" s="528"/>
      <c r="Q12" s="374"/>
      <c r="R12" s="491">
        <f>O12+P12</f>
        <v>0</v>
      </c>
      <c r="S12" s="393"/>
      <c r="T12" s="394"/>
      <c r="U12" s="150"/>
      <c r="V12" s="136"/>
      <c r="W12" s="136"/>
      <c r="X12" s="183"/>
      <c r="AB12" s="186"/>
      <c r="AC12" s="187"/>
      <c r="AD12" s="187"/>
      <c r="AE12" s="186"/>
      <c r="AF12" s="185"/>
    </row>
    <row r="13" spans="1:32" ht="12.75">
      <c r="A13" s="363"/>
      <c r="B13" s="84"/>
      <c r="C13" s="85"/>
      <c r="D13" s="84"/>
      <c r="E13" s="86"/>
      <c r="F13" s="84"/>
      <c r="G13" s="85"/>
      <c r="H13" s="84"/>
      <c r="I13" s="493"/>
      <c r="J13" s="536"/>
      <c r="K13" s="90"/>
      <c r="L13" s="88"/>
      <c r="M13" s="537">
        <f aca="true" t="shared" si="0" ref="M13:M26">SUM(K13:L13)</f>
        <v>0</v>
      </c>
      <c r="N13" s="394"/>
      <c r="O13" s="89"/>
      <c r="P13" s="528"/>
      <c r="Q13" s="374"/>
      <c r="R13" s="491">
        <f>O13+P13</f>
        <v>0</v>
      </c>
      <c r="S13" s="393"/>
      <c r="T13" s="394"/>
      <c r="U13" s="150"/>
      <c r="V13" s="136"/>
      <c r="W13" s="136"/>
      <c r="X13" s="183"/>
      <c r="AB13" s="186"/>
      <c r="AC13" s="187"/>
      <c r="AD13" s="187"/>
      <c r="AE13" s="186"/>
      <c r="AF13" s="185"/>
    </row>
    <row r="14" spans="1:32" ht="12.75">
      <c r="A14" s="363"/>
      <c r="B14" s="84"/>
      <c r="C14" s="85"/>
      <c r="D14" s="84"/>
      <c r="E14" s="86"/>
      <c r="F14" s="84"/>
      <c r="G14" s="91"/>
      <c r="H14" s="84"/>
      <c r="I14" s="493"/>
      <c r="J14" s="536"/>
      <c r="K14" s="90"/>
      <c r="L14" s="88"/>
      <c r="M14" s="537">
        <f t="shared" si="0"/>
        <v>0</v>
      </c>
      <c r="N14" s="394"/>
      <c r="O14" s="89"/>
      <c r="P14" s="528"/>
      <c r="Q14" s="374"/>
      <c r="R14" s="491">
        <f aca="true" t="shared" si="1" ref="R14:R26">O14+P14</f>
        <v>0</v>
      </c>
      <c r="S14" s="393"/>
      <c r="T14" s="394"/>
      <c r="U14" s="150"/>
      <c r="V14" s="136"/>
      <c r="W14" s="136"/>
      <c r="X14" s="183"/>
      <c r="AB14" s="186"/>
      <c r="AC14" s="187"/>
      <c r="AD14" s="187"/>
      <c r="AE14" s="186"/>
      <c r="AF14" s="185"/>
    </row>
    <row r="15" spans="1:32" ht="12.75">
      <c r="A15" s="363"/>
      <c r="B15" s="84"/>
      <c r="C15" s="85"/>
      <c r="D15" s="84"/>
      <c r="E15" s="363"/>
      <c r="F15" s="84"/>
      <c r="G15" s="364"/>
      <c r="H15" s="365"/>
      <c r="I15" s="493"/>
      <c r="J15" s="536"/>
      <c r="K15" s="90"/>
      <c r="L15" s="90"/>
      <c r="M15" s="537">
        <f t="shared" si="0"/>
        <v>0</v>
      </c>
      <c r="N15" s="394"/>
      <c r="O15" s="89"/>
      <c r="P15" s="528"/>
      <c r="Q15" s="374"/>
      <c r="R15" s="491">
        <f t="shared" si="1"/>
        <v>0</v>
      </c>
      <c r="S15" s="393"/>
      <c r="T15" s="394"/>
      <c r="U15" s="150"/>
      <c r="V15" s="136"/>
      <c r="W15" s="136"/>
      <c r="X15" s="183"/>
      <c r="AB15" s="186"/>
      <c r="AC15" s="187"/>
      <c r="AD15" s="187"/>
      <c r="AE15" s="186"/>
      <c r="AF15" s="185"/>
    </row>
    <row r="16" spans="1:32" ht="12.75">
      <c r="A16" s="83"/>
      <c r="B16" s="84"/>
      <c r="C16" s="85"/>
      <c r="D16" s="84"/>
      <c r="E16" s="86"/>
      <c r="F16" s="84"/>
      <c r="G16" s="85"/>
      <c r="H16" s="84"/>
      <c r="I16" s="493"/>
      <c r="J16" s="536"/>
      <c r="K16" s="90"/>
      <c r="L16" s="90"/>
      <c r="M16" s="537">
        <f t="shared" si="0"/>
        <v>0</v>
      </c>
      <c r="N16" s="394"/>
      <c r="O16" s="89"/>
      <c r="P16" s="528"/>
      <c r="Q16" s="374"/>
      <c r="R16" s="491">
        <f t="shared" si="1"/>
        <v>0</v>
      </c>
      <c r="S16" s="393"/>
      <c r="T16" s="394"/>
      <c r="U16" s="150"/>
      <c r="V16" s="136"/>
      <c r="W16" s="136"/>
      <c r="X16" s="183"/>
      <c r="AB16" s="186"/>
      <c r="AC16" s="187"/>
      <c r="AD16" s="187"/>
      <c r="AE16" s="186"/>
      <c r="AF16" s="185"/>
    </row>
    <row r="17" spans="1:32" ht="12.75">
      <c r="A17" s="83"/>
      <c r="B17" s="84"/>
      <c r="C17" s="85"/>
      <c r="D17" s="84"/>
      <c r="E17" s="86"/>
      <c r="F17" s="84"/>
      <c r="G17" s="85"/>
      <c r="H17" s="84"/>
      <c r="I17" s="493"/>
      <c r="J17" s="536"/>
      <c r="K17" s="90"/>
      <c r="L17" s="90"/>
      <c r="M17" s="537">
        <f t="shared" si="0"/>
        <v>0</v>
      </c>
      <c r="N17" s="394"/>
      <c r="O17" s="89"/>
      <c r="P17" s="528"/>
      <c r="Q17" s="374"/>
      <c r="R17" s="491">
        <f t="shared" si="1"/>
        <v>0</v>
      </c>
      <c r="S17" s="393"/>
      <c r="T17" s="394"/>
      <c r="U17" s="150"/>
      <c r="V17" s="136"/>
      <c r="W17" s="136"/>
      <c r="X17" s="183"/>
      <c r="AB17" s="186"/>
      <c r="AC17" s="187"/>
      <c r="AD17" s="187"/>
      <c r="AE17" s="186"/>
      <c r="AF17" s="185"/>
    </row>
    <row r="18" spans="1:32" ht="12.75">
      <c r="A18" s="83"/>
      <c r="B18" s="84"/>
      <c r="C18" s="85"/>
      <c r="D18" s="84"/>
      <c r="E18" s="86"/>
      <c r="F18" s="84"/>
      <c r="G18" s="85"/>
      <c r="H18" s="84"/>
      <c r="I18" s="493"/>
      <c r="J18" s="536"/>
      <c r="K18" s="90"/>
      <c r="L18" s="90"/>
      <c r="M18" s="537">
        <f t="shared" si="0"/>
        <v>0</v>
      </c>
      <c r="N18" s="394"/>
      <c r="O18" s="89"/>
      <c r="P18" s="528"/>
      <c r="Q18" s="374"/>
      <c r="R18" s="491">
        <f t="shared" si="1"/>
        <v>0</v>
      </c>
      <c r="S18" s="393"/>
      <c r="T18" s="394"/>
      <c r="U18" s="150"/>
      <c r="V18" s="136"/>
      <c r="W18" s="136"/>
      <c r="X18" s="183"/>
      <c r="AB18" s="186"/>
      <c r="AC18" s="187"/>
      <c r="AD18" s="187"/>
      <c r="AE18" s="186"/>
      <c r="AF18" s="185"/>
    </row>
    <row r="19" spans="1:32" ht="12.75">
      <c r="A19" s="83"/>
      <c r="B19" s="84"/>
      <c r="C19" s="85"/>
      <c r="D19" s="84"/>
      <c r="E19" s="86"/>
      <c r="F19" s="84"/>
      <c r="G19" s="85"/>
      <c r="H19" s="84"/>
      <c r="I19" s="493"/>
      <c r="J19" s="536"/>
      <c r="K19" s="90"/>
      <c r="L19" s="90"/>
      <c r="M19" s="537">
        <f t="shared" si="0"/>
        <v>0</v>
      </c>
      <c r="N19" s="394"/>
      <c r="O19" s="89"/>
      <c r="P19" s="528"/>
      <c r="Q19" s="374"/>
      <c r="R19" s="491">
        <f t="shared" si="1"/>
        <v>0</v>
      </c>
      <c r="S19" s="393"/>
      <c r="T19" s="394"/>
      <c r="U19" s="150"/>
      <c r="V19" s="136"/>
      <c r="W19" s="136"/>
      <c r="X19" s="183"/>
      <c r="AB19" s="186"/>
      <c r="AC19" s="187"/>
      <c r="AD19" s="187"/>
      <c r="AE19" s="186"/>
      <c r="AF19" s="185"/>
    </row>
    <row r="20" spans="1:32" ht="12.75">
      <c r="A20" s="83"/>
      <c r="B20" s="84"/>
      <c r="C20" s="85"/>
      <c r="D20" s="84"/>
      <c r="E20" s="86"/>
      <c r="F20" s="84"/>
      <c r="G20" s="85"/>
      <c r="H20" s="84"/>
      <c r="I20" s="493"/>
      <c r="J20" s="536"/>
      <c r="K20" s="90"/>
      <c r="L20" s="90"/>
      <c r="M20" s="537">
        <f t="shared" si="0"/>
        <v>0</v>
      </c>
      <c r="N20" s="394"/>
      <c r="O20" s="89"/>
      <c r="P20" s="528"/>
      <c r="Q20" s="374"/>
      <c r="R20" s="491">
        <f t="shared" si="1"/>
        <v>0</v>
      </c>
      <c r="S20" s="393"/>
      <c r="T20" s="394"/>
      <c r="U20" s="150"/>
      <c r="V20" s="136"/>
      <c r="W20" s="136"/>
      <c r="X20" s="183"/>
      <c r="AB20" s="186"/>
      <c r="AC20" s="187"/>
      <c r="AD20" s="187"/>
      <c r="AE20" s="186"/>
      <c r="AF20" s="185"/>
    </row>
    <row r="21" spans="1:32" ht="12.75">
      <c r="A21" s="83"/>
      <c r="B21" s="84"/>
      <c r="C21" s="85"/>
      <c r="D21" s="84"/>
      <c r="E21" s="86"/>
      <c r="F21" s="84"/>
      <c r="G21" s="85"/>
      <c r="H21" s="84"/>
      <c r="I21" s="493"/>
      <c r="J21" s="536"/>
      <c r="K21" s="90"/>
      <c r="L21" s="90"/>
      <c r="M21" s="537">
        <f t="shared" si="0"/>
        <v>0</v>
      </c>
      <c r="N21" s="394"/>
      <c r="O21" s="89"/>
      <c r="P21" s="528"/>
      <c r="Q21" s="374"/>
      <c r="R21" s="491">
        <f t="shared" si="1"/>
        <v>0</v>
      </c>
      <c r="S21" s="393"/>
      <c r="T21" s="394"/>
      <c r="U21" s="150"/>
      <c r="V21" s="136"/>
      <c r="W21" s="136"/>
      <c r="X21" s="183"/>
      <c r="AB21" s="186"/>
      <c r="AC21" s="187"/>
      <c r="AD21" s="187"/>
      <c r="AE21" s="186"/>
      <c r="AF21" s="185"/>
    </row>
    <row r="22" spans="1:32" ht="12.75">
      <c r="A22" s="83"/>
      <c r="B22" s="84"/>
      <c r="C22" s="85"/>
      <c r="D22" s="84"/>
      <c r="E22" s="86"/>
      <c r="F22" s="84"/>
      <c r="G22" s="85"/>
      <c r="H22" s="84"/>
      <c r="I22" s="493"/>
      <c r="J22" s="536"/>
      <c r="K22" s="90"/>
      <c r="L22" s="90"/>
      <c r="M22" s="537">
        <f t="shared" si="0"/>
        <v>0</v>
      </c>
      <c r="N22" s="394"/>
      <c r="O22" s="89"/>
      <c r="P22" s="528"/>
      <c r="Q22" s="374"/>
      <c r="R22" s="491">
        <f t="shared" si="1"/>
        <v>0</v>
      </c>
      <c r="S22" s="393"/>
      <c r="T22" s="394"/>
      <c r="U22" s="150"/>
      <c r="V22" s="136"/>
      <c r="W22" s="136"/>
      <c r="X22" s="183"/>
      <c r="AB22" s="186"/>
      <c r="AC22" s="187"/>
      <c r="AD22" s="187"/>
      <c r="AE22" s="186"/>
      <c r="AF22" s="185"/>
    </row>
    <row r="23" spans="1:32" ht="12.75">
      <c r="A23" s="83"/>
      <c r="B23" s="84"/>
      <c r="C23" s="85"/>
      <c r="D23" s="84"/>
      <c r="E23" s="86"/>
      <c r="F23" s="84"/>
      <c r="G23" s="85"/>
      <c r="H23" s="84"/>
      <c r="I23" s="493"/>
      <c r="J23" s="536"/>
      <c r="K23" s="90"/>
      <c r="L23" s="90"/>
      <c r="M23" s="537">
        <f t="shared" si="0"/>
        <v>0</v>
      </c>
      <c r="N23" s="394"/>
      <c r="O23" s="89"/>
      <c r="P23" s="528"/>
      <c r="Q23" s="374"/>
      <c r="R23" s="491">
        <f t="shared" si="1"/>
        <v>0</v>
      </c>
      <c r="S23" s="393"/>
      <c r="T23" s="394"/>
      <c r="U23" s="150"/>
      <c r="V23" s="136"/>
      <c r="W23" s="136"/>
      <c r="X23" s="183"/>
      <c r="AB23" s="186"/>
      <c r="AC23" s="187"/>
      <c r="AD23" s="187"/>
      <c r="AE23" s="186"/>
      <c r="AF23" s="185"/>
    </row>
    <row r="24" spans="1:32" ht="12.75">
      <c r="A24" s="83"/>
      <c r="B24" s="84"/>
      <c r="C24" s="85"/>
      <c r="D24" s="84"/>
      <c r="E24" s="86"/>
      <c r="F24" s="84"/>
      <c r="G24" s="85"/>
      <c r="H24" s="84"/>
      <c r="I24" s="493"/>
      <c r="J24" s="536"/>
      <c r="K24" s="90"/>
      <c r="L24" s="90"/>
      <c r="M24" s="537">
        <f t="shared" si="0"/>
        <v>0</v>
      </c>
      <c r="N24" s="394"/>
      <c r="O24" s="89"/>
      <c r="P24" s="528"/>
      <c r="Q24" s="374"/>
      <c r="R24" s="491">
        <f t="shared" si="1"/>
        <v>0</v>
      </c>
      <c r="S24" s="393"/>
      <c r="T24" s="394"/>
      <c r="U24" s="150"/>
      <c r="V24" s="136"/>
      <c r="W24" s="136"/>
      <c r="X24" s="183"/>
      <c r="AB24" s="186"/>
      <c r="AC24" s="187"/>
      <c r="AD24" s="187"/>
      <c r="AE24" s="186"/>
      <c r="AF24" s="185"/>
    </row>
    <row r="25" spans="1:32" ht="12.75">
      <c r="A25" s="83"/>
      <c r="B25" s="84"/>
      <c r="C25" s="85"/>
      <c r="D25" s="84"/>
      <c r="E25" s="86"/>
      <c r="F25" s="84"/>
      <c r="G25" s="85"/>
      <c r="H25" s="84"/>
      <c r="I25" s="493"/>
      <c r="J25" s="536"/>
      <c r="K25" s="90"/>
      <c r="L25" s="90"/>
      <c r="M25" s="537">
        <f t="shared" si="0"/>
        <v>0</v>
      </c>
      <c r="N25" s="394"/>
      <c r="O25" s="89"/>
      <c r="P25" s="528"/>
      <c r="Q25" s="374"/>
      <c r="R25" s="491">
        <f t="shared" si="1"/>
        <v>0</v>
      </c>
      <c r="S25" s="393"/>
      <c r="T25" s="394"/>
      <c r="U25" s="150"/>
      <c r="V25" s="136"/>
      <c r="W25" s="136"/>
      <c r="X25" s="183"/>
      <c r="AB25" s="186"/>
      <c r="AC25" s="187"/>
      <c r="AD25" s="187"/>
      <c r="AE25" s="186"/>
      <c r="AF25" s="185"/>
    </row>
    <row r="26" spans="1:32" ht="12.75">
      <c r="A26" s="83"/>
      <c r="B26" s="84"/>
      <c r="C26" s="85"/>
      <c r="D26" s="84"/>
      <c r="E26" s="86"/>
      <c r="F26" s="84"/>
      <c r="G26" s="85"/>
      <c r="H26" s="84"/>
      <c r="I26" s="493"/>
      <c r="J26" s="536"/>
      <c r="K26" s="90"/>
      <c r="L26" s="90"/>
      <c r="M26" s="537">
        <f t="shared" si="0"/>
        <v>0</v>
      </c>
      <c r="N26" s="394"/>
      <c r="O26" s="89"/>
      <c r="P26" s="528"/>
      <c r="Q26" s="374"/>
      <c r="R26" s="491">
        <f t="shared" si="1"/>
        <v>0</v>
      </c>
      <c r="S26" s="393"/>
      <c r="T26" s="394"/>
      <c r="U26" s="150"/>
      <c r="V26" s="136"/>
      <c r="W26" s="136"/>
      <c r="X26" s="183"/>
      <c r="AB26" s="186"/>
      <c r="AC26" s="187"/>
      <c r="AD26" s="187"/>
      <c r="AE26" s="186"/>
      <c r="AF26" s="185"/>
    </row>
    <row r="27" spans="1:32" ht="12.75">
      <c r="A27" s="188"/>
      <c r="B27" s="189"/>
      <c r="C27" s="39"/>
      <c r="D27" s="39"/>
      <c r="E27" s="144"/>
      <c r="F27" s="39"/>
      <c r="G27" s="190"/>
      <c r="H27" s="331" t="s">
        <v>499</v>
      </c>
      <c r="I27" s="170" t="s">
        <v>500</v>
      </c>
      <c r="J27" s="191">
        <f>SUM(I12:J26)</f>
        <v>0</v>
      </c>
      <c r="K27" s="192" t="s">
        <v>331</v>
      </c>
      <c r="L27" s="193"/>
      <c r="M27" s="194" t="s">
        <v>332</v>
      </c>
      <c r="N27" s="191">
        <f>SUM(M12:N26)</f>
        <v>0</v>
      </c>
      <c r="O27" s="195" t="s">
        <v>333</v>
      </c>
      <c r="P27" s="196"/>
      <c r="Q27" s="197"/>
      <c r="R27" s="198" t="s">
        <v>334</v>
      </c>
      <c r="S27" s="535">
        <f>SUM(R12:R26)</f>
        <v>0</v>
      </c>
      <c r="T27" s="437"/>
      <c r="U27" s="150"/>
      <c r="V27" s="136"/>
      <c r="W27" s="136"/>
      <c r="X27" s="183"/>
      <c r="AB27" s="186">
        <f>IF(I27&gt;36,36,I27)</f>
        <v>36</v>
      </c>
      <c r="AC27" s="187">
        <f>IF(K27&gt;36,36,K27)</f>
        <v>36</v>
      </c>
      <c r="AD27" s="187">
        <f>IF(L27&gt;85,85,L27)</f>
        <v>0</v>
      </c>
      <c r="AE27" s="186">
        <f>IF(I27&lt;&gt;"",AB27+AD27,SUM(AC27:AD27))</f>
        <v>36</v>
      </c>
      <c r="AF27" s="185"/>
    </row>
    <row r="28" spans="1:32" ht="10.5" customHeight="1">
      <c r="A28" s="199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53"/>
      <c r="N28" s="199"/>
      <c r="O28" s="199"/>
      <c r="P28" s="199"/>
      <c r="Q28" s="199"/>
      <c r="R28" s="199"/>
      <c r="S28" s="131"/>
      <c r="T28" s="200"/>
      <c r="U28" s="150"/>
      <c r="V28" s="136"/>
      <c r="W28" s="136"/>
      <c r="AB28" s="186">
        <f>IF(I28&gt;36,36,I28)</f>
        <v>0</v>
      </c>
      <c r="AC28" s="187">
        <f>IF(K28&gt;36,36,K28)</f>
        <v>0</v>
      </c>
      <c r="AD28" s="187">
        <f>IF(L28&gt;85,85,L28)</f>
        <v>0</v>
      </c>
      <c r="AE28" s="186">
        <f>IF(I28&lt;&gt;"",AB28+AD28,SUM(AC28:AD28))</f>
        <v>0</v>
      </c>
      <c r="AF28" s="185"/>
    </row>
    <row r="29" spans="1:32" ht="12.75">
      <c r="A29" s="201" t="s">
        <v>335</v>
      </c>
      <c r="B29" s="199"/>
      <c r="C29" s="199"/>
      <c r="D29" s="199"/>
      <c r="E29" s="199"/>
      <c r="F29" s="199"/>
      <c r="G29" s="202"/>
      <c r="H29" s="203"/>
      <c r="I29" s="199"/>
      <c r="J29" s="204"/>
      <c r="K29" s="205"/>
      <c r="L29" s="199"/>
      <c r="M29" s="53"/>
      <c r="N29" s="200"/>
      <c r="O29" s="532" t="s">
        <v>479</v>
      </c>
      <c r="P29" s="533"/>
      <c r="Q29" s="533"/>
      <c r="R29" s="533"/>
      <c r="S29" s="533"/>
      <c r="T29" s="534"/>
      <c r="U29" s="150"/>
      <c r="V29" s="136"/>
      <c r="W29" s="136"/>
      <c r="AB29" s="186">
        <f>IF(I29&gt;36,36,I29)</f>
        <v>0</v>
      </c>
      <c r="AC29" s="187">
        <f>IF(K29&gt;36,36,K29)</f>
        <v>0</v>
      </c>
      <c r="AD29" s="187">
        <f>IF(L29&gt;85,85,L29)</f>
        <v>0</v>
      </c>
      <c r="AE29" s="186">
        <f>IF(I29&lt;&gt;"",AB29+AD29,SUM(AC29:AD29))</f>
        <v>0</v>
      </c>
      <c r="AF29" s="185"/>
    </row>
    <row r="30" spans="1:32" ht="12.75">
      <c r="A30" s="151" t="s">
        <v>498</v>
      </c>
      <c r="B30" s="152" t="s">
        <v>481</v>
      </c>
      <c r="C30" s="153"/>
      <c r="D30" s="154"/>
      <c r="E30" s="153" t="s">
        <v>336</v>
      </c>
      <c r="F30" s="152" t="s">
        <v>483</v>
      </c>
      <c r="G30" s="153"/>
      <c r="H30" s="153"/>
      <c r="I30" s="151" t="s">
        <v>337</v>
      </c>
      <c r="J30" s="153" t="s">
        <v>485</v>
      </c>
      <c r="K30" s="159" t="s">
        <v>376</v>
      </c>
      <c r="L30" s="206" t="s">
        <v>377</v>
      </c>
      <c r="M30" s="153" t="s">
        <v>338</v>
      </c>
      <c r="N30" s="153"/>
      <c r="O30" s="160"/>
      <c r="P30" s="161"/>
      <c r="Q30" s="161"/>
      <c r="R30" s="161"/>
      <c r="S30" s="161"/>
      <c r="T30" s="162"/>
      <c r="U30" s="150"/>
      <c r="V30" s="136"/>
      <c r="W30" s="136"/>
      <c r="AB30" s="186"/>
      <c r="AC30" s="187"/>
      <c r="AD30" s="187"/>
      <c r="AE30" s="186"/>
      <c r="AF30" s="185"/>
    </row>
    <row r="31" spans="1:32" ht="9" customHeight="1">
      <c r="A31" s="151"/>
      <c r="B31" s="152" t="s">
        <v>487</v>
      </c>
      <c r="C31" s="153"/>
      <c r="D31" s="154"/>
      <c r="E31" s="153"/>
      <c r="F31" s="152" t="s">
        <v>487</v>
      </c>
      <c r="G31" s="153"/>
      <c r="H31" s="153"/>
      <c r="I31" s="207" t="s">
        <v>362</v>
      </c>
      <c r="J31" s="208"/>
      <c r="K31" s="209" t="s">
        <v>491</v>
      </c>
      <c r="L31" s="210" t="s">
        <v>491</v>
      </c>
      <c r="M31" s="153"/>
      <c r="N31" s="153" t="s">
        <v>462</v>
      </c>
      <c r="O31" s="211" t="s">
        <v>339</v>
      </c>
      <c r="P31" s="155" t="s">
        <v>340</v>
      </c>
      <c r="Q31" s="169"/>
      <c r="R31" s="153" t="s">
        <v>341</v>
      </c>
      <c r="S31" s="153"/>
      <c r="T31" s="169"/>
      <c r="U31" s="150"/>
      <c r="V31" s="136"/>
      <c r="W31" s="136"/>
      <c r="AB31" s="186"/>
      <c r="AC31" s="187"/>
      <c r="AD31" s="187"/>
      <c r="AE31" s="186"/>
      <c r="AF31" s="185"/>
    </row>
    <row r="32" spans="1:32" ht="9" customHeight="1">
      <c r="A32" s="151"/>
      <c r="B32" s="153"/>
      <c r="C32" s="153"/>
      <c r="D32" s="154"/>
      <c r="E32" s="153"/>
      <c r="F32" s="153"/>
      <c r="G32" s="153"/>
      <c r="H32" s="153"/>
      <c r="I32" s="207" t="s">
        <v>491</v>
      </c>
      <c r="J32" s="208"/>
      <c r="K32" s="209" t="s">
        <v>342</v>
      </c>
      <c r="L32" s="177" t="s">
        <v>342</v>
      </c>
      <c r="M32" s="153"/>
      <c r="N32" s="153"/>
      <c r="O32" s="212" t="s">
        <v>485</v>
      </c>
      <c r="P32" s="175" t="s">
        <v>492</v>
      </c>
      <c r="Q32" s="177"/>
      <c r="R32" s="213" t="s">
        <v>369</v>
      </c>
      <c r="S32" s="121"/>
      <c r="T32" s="177"/>
      <c r="U32" s="150"/>
      <c r="V32" s="136"/>
      <c r="W32" s="136"/>
      <c r="AB32" s="186"/>
      <c r="AC32" s="187"/>
      <c r="AD32" s="187"/>
      <c r="AE32" s="186"/>
      <c r="AF32" s="185"/>
    </row>
    <row r="33" spans="1:32" ht="9" customHeight="1">
      <c r="A33" s="180" t="s">
        <v>411</v>
      </c>
      <c r="B33" s="180" t="s">
        <v>494</v>
      </c>
      <c r="C33" s="180" t="s">
        <v>495</v>
      </c>
      <c r="D33" s="180" t="s">
        <v>498</v>
      </c>
      <c r="E33" s="180" t="s">
        <v>411</v>
      </c>
      <c r="F33" s="180" t="s">
        <v>494</v>
      </c>
      <c r="G33" s="180" t="s">
        <v>495</v>
      </c>
      <c r="H33" s="180" t="s">
        <v>498</v>
      </c>
      <c r="I33" s="214" t="s">
        <v>368</v>
      </c>
      <c r="J33" s="215"/>
      <c r="K33" s="216" t="s">
        <v>367</v>
      </c>
      <c r="L33" s="217" t="s">
        <v>367</v>
      </c>
      <c r="M33" s="161"/>
      <c r="N33" s="161"/>
      <c r="O33" s="218"/>
      <c r="P33" s="161"/>
      <c r="Q33" s="162"/>
      <c r="R33" s="161"/>
      <c r="S33" s="161"/>
      <c r="T33" s="162"/>
      <c r="U33" s="150"/>
      <c r="V33" s="136"/>
      <c r="W33" s="136"/>
      <c r="AB33" s="186"/>
      <c r="AC33" s="187"/>
      <c r="AD33" s="187"/>
      <c r="AE33" s="186"/>
      <c r="AF33" s="185"/>
    </row>
    <row r="34" spans="1:32" ht="12.75">
      <c r="A34" s="92"/>
      <c r="B34" s="93"/>
      <c r="C34" s="94"/>
      <c r="D34" s="95"/>
      <c r="E34" s="92"/>
      <c r="F34" s="96"/>
      <c r="G34" s="94"/>
      <c r="H34" s="96"/>
      <c r="I34" s="493"/>
      <c r="J34" s="536"/>
      <c r="K34" s="97"/>
      <c r="L34" s="97"/>
      <c r="M34" s="491">
        <f>SUM(K34:L34)</f>
        <v>0</v>
      </c>
      <c r="N34" s="394"/>
      <c r="O34" s="98"/>
      <c r="P34" s="493"/>
      <c r="Q34" s="374"/>
      <c r="R34" s="491">
        <f aca="true" t="shared" si="2" ref="R34:R43">O34+P34</f>
        <v>0</v>
      </c>
      <c r="S34" s="393"/>
      <c r="T34" s="394"/>
      <c r="U34" s="150"/>
      <c r="V34" s="136"/>
      <c r="W34" s="136"/>
      <c r="AB34" s="186"/>
      <c r="AC34" s="219"/>
      <c r="AD34" s="219"/>
      <c r="AE34" s="186"/>
      <c r="AF34" s="185"/>
    </row>
    <row r="35" spans="1:32" ht="12.75">
      <c r="A35" s="92"/>
      <c r="B35" s="95"/>
      <c r="C35" s="94"/>
      <c r="D35" s="95"/>
      <c r="E35" s="92"/>
      <c r="F35" s="96"/>
      <c r="G35" s="99"/>
      <c r="H35" s="96"/>
      <c r="I35" s="493"/>
      <c r="J35" s="536"/>
      <c r="K35" s="97"/>
      <c r="L35" s="97"/>
      <c r="M35" s="491">
        <f aca="true" t="shared" si="3" ref="M35:M43">SUM(K35:L35)</f>
        <v>0</v>
      </c>
      <c r="N35" s="394"/>
      <c r="O35" s="98"/>
      <c r="P35" s="493"/>
      <c r="Q35" s="374"/>
      <c r="R35" s="491">
        <f t="shared" si="2"/>
        <v>0</v>
      </c>
      <c r="S35" s="393"/>
      <c r="T35" s="394"/>
      <c r="U35" s="150"/>
      <c r="V35" s="136"/>
      <c r="W35" s="136"/>
      <c r="AB35" s="186"/>
      <c r="AC35" s="219"/>
      <c r="AD35" s="219"/>
      <c r="AE35" s="186"/>
      <c r="AF35" s="185"/>
    </row>
    <row r="36" spans="1:32" ht="12.75">
      <c r="A36" s="92"/>
      <c r="B36" s="95"/>
      <c r="C36" s="94"/>
      <c r="D36" s="95"/>
      <c r="E36" s="92"/>
      <c r="F36" s="96"/>
      <c r="G36" s="94"/>
      <c r="H36" s="96"/>
      <c r="I36" s="493"/>
      <c r="J36" s="536"/>
      <c r="K36" s="97"/>
      <c r="L36" s="97"/>
      <c r="M36" s="491">
        <f t="shared" si="3"/>
        <v>0</v>
      </c>
      <c r="N36" s="394"/>
      <c r="O36" s="98"/>
      <c r="P36" s="493"/>
      <c r="Q36" s="374"/>
      <c r="R36" s="491">
        <f t="shared" si="2"/>
        <v>0</v>
      </c>
      <c r="S36" s="393"/>
      <c r="T36" s="394"/>
      <c r="U36" s="150"/>
      <c r="V36" s="136"/>
      <c r="W36" s="136"/>
      <c r="AB36" s="186"/>
      <c r="AC36" s="219"/>
      <c r="AD36" s="219"/>
      <c r="AE36" s="186"/>
      <c r="AF36" s="185"/>
    </row>
    <row r="37" spans="1:32" ht="12.75">
      <c r="A37" s="92"/>
      <c r="B37" s="95"/>
      <c r="C37" s="94"/>
      <c r="D37" s="95"/>
      <c r="E37" s="92"/>
      <c r="F37" s="96"/>
      <c r="G37" s="94"/>
      <c r="H37" s="96"/>
      <c r="I37" s="493"/>
      <c r="J37" s="536"/>
      <c r="K37" s="97"/>
      <c r="L37" s="97"/>
      <c r="M37" s="491">
        <f t="shared" si="3"/>
        <v>0</v>
      </c>
      <c r="N37" s="394"/>
      <c r="O37" s="98"/>
      <c r="P37" s="493"/>
      <c r="Q37" s="374"/>
      <c r="R37" s="491">
        <f t="shared" si="2"/>
        <v>0</v>
      </c>
      <c r="S37" s="393"/>
      <c r="T37" s="394"/>
      <c r="U37" s="150"/>
      <c r="V37" s="136"/>
      <c r="W37" s="136"/>
      <c r="AB37" s="186"/>
      <c r="AC37" s="219"/>
      <c r="AD37" s="219"/>
      <c r="AE37" s="186"/>
      <c r="AF37" s="185"/>
    </row>
    <row r="38" spans="1:32" ht="12.75">
      <c r="A38" s="92"/>
      <c r="B38" s="95"/>
      <c r="C38" s="94"/>
      <c r="D38" s="95"/>
      <c r="E38" s="92"/>
      <c r="F38" s="96"/>
      <c r="G38" s="94"/>
      <c r="H38" s="96"/>
      <c r="I38" s="493"/>
      <c r="J38" s="536"/>
      <c r="K38" s="97"/>
      <c r="L38" s="97"/>
      <c r="M38" s="491">
        <f t="shared" si="3"/>
        <v>0</v>
      </c>
      <c r="N38" s="394"/>
      <c r="O38" s="98"/>
      <c r="P38" s="493"/>
      <c r="Q38" s="374"/>
      <c r="R38" s="491">
        <f t="shared" si="2"/>
        <v>0</v>
      </c>
      <c r="S38" s="393"/>
      <c r="T38" s="394"/>
      <c r="U38" s="150"/>
      <c r="V38" s="136"/>
      <c r="W38" s="136"/>
      <c r="AB38" s="186"/>
      <c r="AC38" s="219"/>
      <c r="AD38" s="219"/>
      <c r="AE38" s="186"/>
      <c r="AF38" s="185"/>
    </row>
    <row r="39" spans="1:32" ht="12.75">
      <c r="A39" s="92"/>
      <c r="B39" s="95"/>
      <c r="C39" s="94"/>
      <c r="D39" s="95"/>
      <c r="E39" s="92"/>
      <c r="F39" s="96"/>
      <c r="G39" s="94"/>
      <c r="H39" s="96"/>
      <c r="I39" s="493"/>
      <c r="J39" s="536"/>
      <c r="K39" s="97"/>
      <c r="L39" s="97"/>
      <c r="M39" s="491">
        <f t="shared" si="3"/>
        <v>0</v>
      </c>
      <c r="N39" s="394"/>
      <c r="O39" s="98"/>
      <c r="P39" s="493"/>
      <c r="Q39" s="374"/>
      <c r="R39" s="491">
        <f t="shared" si="2"/>
        <v>0</v>
      </c>
      <c r="S39" s="393"/>
      <c r="T39" s="394"/>
      <c r="U39" s="150"/>
      <c r="V39" s="136"/>
      <c r="W39" s="136"/>
      <c r="AB39" s="186"/>
      <c r="AC39" s="219"/>
      <c r="AD39" s="219"/>
      <c r="AE39" s="186"/>
      <c r="AF39" s="185"/>
    </row>
    <row r="40" spans="1:32" ht="12.75">
      <c r="A40" s="92"/>
      <c r="B40" s="95"/>
      <c r="C40" s="94"/>
      <c r="D40" s="95"/>
      <c r="E40" s="92"/>
      <c r="F40" s="96"/>
      <c r="G40" s="94"/>
      <c r="H40" s="96"/>
      <c r="I40" s="493"/>
      <c r="J40" s="536"/>
      <c r="K40" s="97"/>
      <c r="L40" s="97"/>
      <c r="M40" s="491">
        <f t="shared" si="3"/>
        <v>0</v>
      </c>
      <c r="N40" s="394"/>
      <c r="O40" s="98"/>
      <c r="P40" s="493"/>
      <c r="Q40" s="374"/>
      <c r="R40" s="491">
        <f t="shared" si="2"/>
        <v>0</v>
      </c>
      <c r="S40" s="393"/>
      <c r="T40" s="394"/>
      <c r="U40" s="150"/>
      <c r="V40" s="136"/>
      <c r="W40" s="136"/>
      <c r="AB40" s="186"/>
      <c r="AC40" s="219"/>
      <c r="AD40" s="219"/>
      <c r="AE40" s="186"/>
      <c r="AF40" s="185"/>
    </row>
    <row r="41" spans="1:32" ht="12.75">
      <c r="A41" s="92"/>
      <c r="B41" s="95"/>
      <c r="C41" s="94"/>
      <c r="D41" s="95"/>
      <c r="E41" s="92"/>
      <c r="F41" s="96"/>
      <c r="G41" s="94"/>
      <c r="H41" s="96"/>
      <c r="I41" s="493"/>
      <c r="J41" s="536"/>
      <c r="K41" s="97"/>
      <c r="L41" s="97"/>
      <c r="M41" s="491">
        <f t="shared" si="3"/>
        <v>0</v>
      </c>
      <c r="N41" s="394"/>
      <c r="O41" s="98"/>
      <c r="P41" s="493"/>
      <c r="Q41" s="374"/>
      <c r="R41" s="491">
        <f t="shared" si="2"/>
        <v>0</v>
      </c>
      <c r="S41" s="393"/>
      <c r="T41" s="394"/>
      <c r="U41" s="150"/>
      <c r="V41" s="136"/>
      <c r="W41" s="136"/>
      <c r="AB41" s="186"/>
      <c r="AC41" s="219"/>
      <c r="AD41" s="219"/>
      <c r="AE41" s="186"/>
      <c r="AF41" s="185"/>
    </row>
    <row r="42" spans="1:32" ht="12.75">
      <c r="A42" s="92"/>
      <c r="B42" s="95"/>
      <c r="C42" s="94"/>
      <c r="D42" s="95"/>
      <c r="E42" s="92"/>
      <c r="F42" s="96"/>
      <c r="G42" s="94"/>
      <c r="H42" s="96"/>
      <c r="I42" s="493"/>
      <c r="J42" s="536"/>
      <c r="K42" s="97"/>
      <c r="L42" s="97"/>
      <c r="M42" s="491">
        <f t="shared" si="3"/>
        <v>0</v>
      </c>
      <c r="N42" s="394"/>
      <c r="O42" s="98"/>
      <c r="P42" s="493"/>
      <c r="Q42" s="374"/>
      <c r="R42" s="491">
        <f t="shared" si="2"/>
        <v>0</v>
      </c>
      <c r="S42" s="393"/>
      <c r="T42" s="394"/>
      <c r="U42" s="150"/>
      <c r="V42" s="136"/>
      <c r="W42" s="136"/>
      <c r="AB42" s="186"/>
      <c r="AC42" s="219"/>
      <c r="AD42" s="219"/>
      <c r="AE42" s="186"/>
      <c r="AF42" s="185"/>
    </row>
    <row r="43" spans="1:32" ht="12.75">
      <c r="A43" s="92"/>
      <c r="B43" s="95"/>
      <c r="C43" s="94"/>
      <c r="D43" s="95"/>
      <c r="E43" s="92"/>
      <c r="F43" s="96"/>
      <c r="G43" s="94"/>
      <c r="H43" s="96"/>
      <c r="I43" s="493"/>
      <c r="J43" s="536"/>
      <c r="K43" s="97"/>
      <c r="L43" s="97"/>
      <c r="M43" s="491">
        <f t="shared" si="3"/>
        <v>0</v>
      </c>
      <c r="N43" s="394"/>
      <c r="O43" s="100"/>
      <c r="P43" s="493"/>
      <c r="Q43" s="374"/>
      <c r="R43" s="491">
        <f t="shared" si="2"/>
        <v>0</v>
      </c>
      <c r="S43" s="393"/>
      <c r="T43" s="394"/>
      <c r="U43" s="220" t="s">
        <v>365</v>
      </c>
      <c r="V43" s="136"/>
      <c r="W43" s="136"/>
      <c r="AB43" s="186"/>
      <c r="AC43" s="219"/>
      <c r="AD43" s="219"/>
      <c r="AE43" s="186"/>
      <c r="AF43" s="185"/>
    </row>
    <row r="44" spans="1:23" ht="12">
      <c r="A44" s="221"/>
      <c r="B44" s="77"/>
      <c r="C44" s="77"/>
      <c r="D44" s="144"/>
      <c r="E44" s="77"/>
      <c r="F44" s="77"/>
      <c r="G44" s="52"/>
      <c r="H44" s="331" t="s">
        <v>499</v>
      </c>
      <c r="I44" s="222" t="s">
        <v>343</v>
      </c>
      <c r="J44" s="191">
        <f>SUM(I34:J43)</f>
        <v>0</v>
      </c>
      <c r="K44" s="223" t="s">
        <v>331</v>
      </c>
      <c r="L44" s="193"/>
      <c r="M44" s="224" t="s">
        <v>344</v>
      </c>
      <c r="N44" s="225">
        <f>SUM(M34:N43)</f>
        <v>0</v>
      </c>
      <c r="O44" s="226" t="s">
        <v>333</v>
      </c>
      <c r="P44" s="197"/>
      <c r="Q44" s="197"/>
      <c r="R44" s="227" t="s">
        <v>345</v>
      </c>
      <c r="S44" s="535">
        <f>SUM(R34:R43)</f>
        <v>0</v>
      </c>
      <c r="T44" s="538"/>
      <c r="U44" s="228" t="s">
        <v>366</v>
      </c>
      <c r="V44" s="136"/>
      <c r="W44" s="136"/>
    </row>
    <row r="45" spans="1:23" ht="4.5" customHeight="1">
      <c r="A45" s="199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53"/>
      <c r="N45" s="199"/>
      <c r="O45" s="199"/>
      <c r="P45" s="199"/>
      <c r="Q45" s="199"/>
      <c r="R45" s="199"/>
      <c r="S45" s="131"/>
      <c r="T45" s="200"/>
      <c r="U45" s="150"/>
      <c r="V45" s="136"/>
      <c r="W45" s="136"/>
    </row>
    <row r="46" spans="1:32" s="237" customFormat="1" ht="10.5" customHeight="1">
      <c r="A46" s="229"/>
      <c r="B46" s="230"/>
      <c r="C46" s="505" t="s">
        <v>375</v>
      </c>
      <c r="D46" s="506"/>
      <c r="E46" s="506"/>
      <c r="F46" s="506"/>
      <c r="G46" s="506"/>
      <c r="H46" s="506"/>
      <c r="I46" s="506"/>
      <c r="J46" s="506"/>
      <c r="K46" s="506"/>
      <c r="L46" s="506"/>
      <c r="M46" s="506"/>
      <c r="N46" s="506"/>
      <c r="O46" s="506"/>
      <c r="P46" s="507"/>
      <c r="Q46" s="231"/>
      <c r="R46" s="232" t="s">
        <v>346</v>
      </c>
      <c r="S46" s="233"/>
      <c r="T46" s="230"/>
      <c r="U46" s="234" t="s">
        <v>361</v>
      </c>
      <c r="V46" s="235"/>
      <c r="W46" s="236"/>
      <c r="Z46" s="231"/>
      <c r="AA46" s="238"/>
      <c r="AB46" s="239"/>
      <c r="AC46" s="239"/>
      <c r="AD46" s="240"/>
      <c r="AE46" s="240"/>
      <c r="AF46" s="240"/>
    </row>
    <row r="47" spans="1:32" s="237" customFormat="1" ht="10.5" customHeight="1">
      <c r="A47" s="500" t="s">
        <v>354</v>
      </c>
      <c r="B47" s="501"/>
      <c r="C47" s="502" t="s">
        <v>347</v>
      </c>
      <c r="D47" s="503"/>
      <c r="E47" s="503"/>
      <c r="F47" s="503"/>
      <c r="G47" s="503"/>
      <c r="H47" s="503"/>
      <c r="I47" s="503"/>
      <c r="J47" s="503"/>
      <c r="K47" s="503"/>
      <c r="L47" s="503"/>
      <c r="M47" s="503"/>
      <c r="N47" s="503"/>
      <c r="O47" s="503"/>
      <c r="P47" s="504"/>
      <c r="Q47" s="52"/>
      <c r="R47" s="241" t="s">
        <v>348</v>
      </c>
      <c r="S47" s="52"/>
      <c r="T47" s="242"/>
      <c r="U47" s="243" t="s">
        <v>363</v>
      </c>
      <c r="V47" s="244"/>
      <c r="W47" s="245"/>
      <c r="Z47" s="231"/>
      <c r="AA47" s="246"/>
      <c r="AB47" s="247"/>
      <c r="AC47" s="247"/>
      <c r="AD47" s="240"/>
      <c r="AE47" s="240"/>
      <c r="AF47" s="240"/>
    </row>
    <row r="48" spans="1:26" ht="12.75" customHeight="1">
      <c r="A48" s="508"/>
      <c r="B48" s="499"/>
      <c r="C48" s="497"/>
      <c r="D48" s="498"/>
      <c r="E48" s="498"/>
      <c r="F48" s="498"/>
      <c r="G48" s="498"/>
      <c r="H48" s="498"/>
      <c r="I48" s="498"/>
      <c r="J48" s="498"/>
      <c r="K48" s="498"/>
      <c r="L48" s="498"/>
      <c r="M48" s="498"/>
      <c r="N48" s="498"/>
      <c r="O48" s="498"/>
      <c r="P48" s="499"/>
      <c r="Q48" s="514"/>
      <c r="R48" s="515"/>
      <c r="S48" s="515"/>
      <c r="T48" s="516"/>
      <c r="U48" s="248" t="s">
        <v>364</v>
      </c>
      <c r="V48" s="249"/>
      <c r="W48" s="250"/>
      <c r="X48" s="251"/>
      <c r="Y48" s="252"/>
      <c r="Z48" s="252"/>
    </row>
    <row r="49" spans="1:26" ht="12.75" customHeight="1">
      <c r="A49" s="509"/>
      <c r="B49" s="510"/>
      <c r="C49" s="519"/>
      <c r="D49" s="520"/>
      <c r="E49" s="520"/>
      <c r="F49" s="520"/>
      <c r="G49" s="520"/>
      <c r="H49" s="520"/>
      <c r="I49" s="520"/>
      <c r="J49" s="520"/>
      <c r="K49" s="520"/>
      <c r="L49" s="520"/>
      <c r="M49" s="520"/>
      <c r="N49" s="520"/>
      <c r="O49" s="520"/>
      <c r="P49" s="510"/>
      <c r="Q49" s="511"/>
      <c r="R49" s="512"/>
      <c r="S49" s="512"/>
      <c r="T49" s="513"/>
      <c r="U49" s="253" t="s">
        <v>359</v>
      </c>
      <c r="V49" s="253" t="s">
        <v>357</v>
      </c>
      <c r="W49" s="254" t="s">
        <v>358</v>
      </c>
      <c r="X49" s="251"/>
      <c r="Y49" s="252"/>
      <c r="Z49" s="252"/>
    </row>
    <row r="50" spans="1:26" ht="12.75" customHeight="1">
      <c r="A50" s="517"/>
      <c r="B50" s="518"/>
      <c r="C50" s="524"/>
      <c r="D50" s="525"/>
      <c r="E50" s="525"/>
      <c r="F50" s="525"/>
      <c r="G50" s="525"/>
      <c r="H50" s="525"/>
      <c r="I50" s="525"/>
      <c r="J50" s="525"/>
      <c r="K50" s="525"/>
      <c r="L50" s="525"/>
      <c r="M50" s="525"/>
      <c r="N50" s="525"/>
      <c r="O50" s="525"/>
      <c r="P50" s="255"/>
      <c r="Q50" s="494"/>
      <c r="R50" s="495"/>
      <c r="S50" s="495"/>
      <c r="T50" s="496"/>
      <c r="U50" s="115"/>
      <c r="V50" s="128">
        <f>IF(U50&lt;&gt;"I","",Q50)</f>
      </c>
      <c r="W50" s="120">
        <f>IF(U50&lt;&gt;"O","",Q50)</f>
      </c>
      <c r="X50" s="251"/>
      <c r="Y50" s="252"/>
      <c r="Z50" s="252"/>
    </row>
    <row r="51" spans="1:26" ht="12.75" customHeight="1">
      <c r="A51" s="489"/>
      <c r="B51" s="490"/>
      <c r="C51" s="526"/>
      <c r="D51" s="527"/>
      <c r="E51" s="527"/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125"/>
      <c r="Q51" s="494"/>
      <c r="R51" s="495"/>
      <c r="S51" s="495"/>
      <c r="T51" s="496"/>
      <c r="U51" s="314"/>
      <c r="V51" s="128">
        <f>IF(U51&lt;&gt;"I","",Q51)</f>
      </c>
      <c r="W51" s="120">
        <f>IF(U51&lt;&gt;"O","",Q51)</f>
      </c>
      <c r="X51" s="251"/>
      <c r="Y51" s="252"/>
      <c r="Z51" s="252"/>
    </row>
    <row r="52" spans="1:26" ht="12.75" customHeight="1">
      <c r="A52" s="489"/>
      <c r="B52" s="490"/>
      <c r="C52" s="526"/>
      <c r="D52" s="527"/>
      <c r="E52" s="527"/>
      <c r="F52" s="527"/>
      <c r="G52" s="527"/>
      <c r="H52" s="527"/>
      <c r="I52" s="527"/>
      <c r="J52" s="527"/>
      <c r="K52" s="527"/>
      <c r="L52" s="527"/>
      <c r="M52" s="527"/>
      <c r="N52" s="527"/>
      <c r="O52" s="527"/>
      <c r="P52" s="125"/>
      <c r="Q52" s="494"/>
      <c r="R52" s="495"/>
      <c r="S52" s="495"/>
      <c r="T52" s="496"/>
      <c r="U52" s="96"/>
      <c r="V52" s="128">
        <f>IF(U52&lt;&gt;"I","",Q52)</f>
      </c>
      <c r="W52" s="120">
        <f>IF(U52&lt;&gt;"O","",Q52)</f>
      </c>
      <c r="X52" s="251"/>
      <c r="Y52" s="252"/>
      <c r="Z52" s="252"/>
    </row>
    <row r="53" spans="1:26" ht="12.75" customHeight="1">
      <c r="A53" s="489"/>
      <c r="B53" s="490"/>
      <c r="C53" s="526"/>
      <c r="D53" s="527"/>
      <c r="E53" s="527"/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125"/>
      <c r="Q53" s="494"/>
      <c r="R53" s="495"/>
      <c r="S53" s="495"/>
      <c r="T53" s="496"/>
      <c r="U53" s="314"/>
      <c r="V53" s="128">
        <f>IF(U53&lt;&gt;"I","",Q53)</f>
      </c>
      <c r="W53" s="120">
        <f>IF(U53&lt;&gt;"O","",Q53)</f>
      </c>
      <c r="X53" s="251"/>
      <c r="Y53" s="252"/>
      <c r="Z53" s="252"/>
    </row>
    <row r="54" spans="1:26" ht="12.75" customHeight="1">
      <c r="A54" s="492"/>
      <c r="B54" s="490"/>
      <c r="C54" s="526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N54" s="527"/>
      <c r="O54" s="527"/>
      <c r="P54" s="125"/>
      <c r="Q54" s="494"/>
      <c r="R54" s="495"/>
      <c r="S54" s="495"/>
      <c r="T54" s="496"/>
      <c r="U54" s="96"/>
      <c r="V54" s="128">
        <f>IF(U54&lt;&gt;"I","",Q54)</f>
      </c>
      <c r="W54" s="120">
        <f>IF(U54&lt;&gt;"O","",Q54)</f>
      </c>
      <c r="X54" s="251"/>
      <c r="Y54" s="252"/>
      <c r="Z54" s="252"/>
    </row>
    <row r="55" spans="1:23" ht="12.75" customHeight="1">
      <c r="A55" s="489"/>
      <c r="B55" s="490"/>
      <c r="C55" s="526"/>
      <c r="D55" s="527"/>
      <c r="E55" s="527"/>
      <c r="F55" s="527"/>
      <c r="G55" s="527"/>
      <c r="H55" s="527"/>
      <c r="I55" s="527"/>
      <c r="J55" s="527"/>
      <c r="K55" s="527"/>
      <c r="L55" s="527"/>
      <c r="M55" s="527"/>
      <c r="N55" s="527"/>
      <c r="O55" s="527"/>
      <c r="P55" s="125"/>
      <c r="Q55" s="494"/>
      <c r="R55" s="495"/>
      <c r="S55" s="495"/>
      <c r="T55" s="496"/>
      <c r="U55" s="96"/>
      <c r="V55" s="128">
        <f aca="true" t="shared" si="4" ref="V55:V67">IF(U55&lt;&gt;"I","",Q55)</f>
      </c>
      <c r="W55" s="120">
        <f aca="true" t="shared" si="5" ref="W55:W67">IF(U55&lt;&gt;"O","",Q55)</f>
      </c>
    </row>
    <row r="56" spans="1:23" ht="12.75" customHeight="1">
      <c r="A56" s="489"/>
      <c r="B56" s="490"/>
      <c r="C56" s="526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N56" s="527"/>
      <c r="O56" s="527"/>
      <c r="P56" s="125"/>
      <c r="Q56" s="494"/>
      <c r="R56" s="495"/>
      <c r="S56" s="495"/>
      <c r="T56" s="496"/>
      <c r="U56" s="96"/>
      <c r="V56" s="128">
        <f t="shared" si="4"/>
      </c>
      <c r="W56" s="120">
        <f t="shared" si="5"/>
      </c>
    </row>
    <row r="57" spans="1:23" ht="12.75" customHeight="1">
      <c r="A57" s="489"/>
      <c r="B57" s="490"/>
      <c r="C57" s="526"/>
      <c r="D57" s="527"/>
      <c r="E57" s="527"/>
      <c r="F57" s="527"/>
      <c r="G57" s="527"/>
      <c r="H57" s="527"/>
      <c r="I57" s="527"/>
      <c r="J57" s="527"/>
      <c r="K57" s="527"/>
      <c r="L57" s="527"/>
      <c r="M57" s="527"/>
      <c r="N57" s="527"/>
      <c r="O57" s="527"/>
      <c r="P57" s="125"/>
      <c r="Q57" s="494"/>
      <c r="R57" s="495"/>
      <c r="S57" s="495"/>
      <c r="T57" s="496"/>
      <c r="U57" s="96"/>
      <c r="V57" s="128">
        <f t="shared" si="4"/>
      </c>
      <c r="W57" s="120">
        <f t="shared" si="5"/>
      </c>
    </row>
    <row r="58" spans="1:23" ht="12.75" customHeight="1">
      <c r="A58" s="489"/>
      <c r="B58" s="490"/>
      <c r="C58" s="526"/>
      <c r="D58" s="527"/>
      <c r="E58" s="527"/>
      <c r="F58" s="527"/>
      <c r="G58" s="527"/>
      <c r="H58" s="527"/>
      <c r="I58" s="527"/>
      <c r="J58" s="527"/>
      <c r="K58" s="527"/>
      <c r="L58" s="527"/>
      <c r="M58" s="527"/>
      <c r="N58" s="527"/>
      <c r="O58" s="527"/>
      <c r="P58" s="125"/>
      <c r="Q58" s="494"/>
      <c r="R58" s="495"/>
      <c r="S58" s="495"/>
      <c r="T58" s="496"/>
      <c r="U58" s="96"/>
      <c r="V58" s="128">
        <f t="shared" si="4"/>
      </c>
      <c r="W58" s="120">
        <f t="shared" si="5"/>
      </c>
    </row>
    <row r="59" spans="1:23" ht="12.75" customHeight="1">
      <c r="A59" s="489"/>
      <c r="B59" s="490"/>
      <c r="C59" s="526"/>
      <c r="D59" s="527"/>
      <c r="E59" s="527"/>
      <c r="F59" s="527"/>
      <c r="G59" s="527"/>
      <c r="H59" s="527"/>
      <c r="I59" s="527"/>
      <c r="J59" s="527"/>
      <c r="K59" s="527"/>
      <c r="L59" s="527"/>
      <c r="M59" s="527"/>
      <c r="N59" s="527"/>
      <c r="O59" s="527"/>
      <c r="P59" s="125"/>
      <c r="Q59" s="494"/>
      <c r="R59" s="495"/>
      <c r="S59" s="495"/>
      <c r="T59" s="496"/>
      <c r="U59" s="96"/>
      <c r="V59" s="128">
        <f t="shared" si="4"/>
      </c>
      <c r="W59" s="120">
        <f t="shared" si="5"/>
      </c>
    </row>
    <row r="60" spans="1:23" ht="12.75" customHeight="1">
      <c r="A60" s="489"/>
      <c r="B60" s="490"/>
      <c r="C60" s="526"/>
      <c r="D60" s="527"/>
      <c r="E60" s="527"/>
      <c r="F60" s="527"/>
      <c r="G60" s="527"/>
      <c r="H60" s="527"/>
      <c r="I60" s="527"/>
      <c r="J60" s="527"/>
      <c r="K60" s="527"/>
      <c r="L60" s="527"/>
      <c r="M60" s="527"/>
      <c r="N60" s="527"/>
      <c r="O60" s="527"/>
      <c r="P60" s="125"/>
      <c r="Q60" s="494"/>
      <c r="R60" s="495"/>
      <c r="S60" s="495"/>
      <c r="T60" s="496"/>
      <c r="U60" s="96"/>
      <c r="V60" s="128">
        <f t="shared" si="4"/>
      </c>
      <c r="W60" s="120">
        <f t="shared" si="5"/>
      </c>
    </row>
    <row r="61" spans="1:23" ht="12.75" customHeight="1">
      <c r="A61" s="489"/>
      <c r="B61" s="490"/>
      <c r="C61" s="526"/>
      <c r="D61" s="527"/>
      <c r="E61" s="527"/>
      <c r="F61" s="527"/>
      <c r="G61" s="527"/>
      <c r="H61" s="527"/>
      <c r="I61" s="527"/>
      <c r="J61" s="527"/>
      <c r="K61" s="527"/>
      <c r="L61" s="527"/>
      <c r="M61" s="527"/>
      <c r="N61" s="527"/>
      <c r="O61" s="527"/>
      <c r="P61" s="125"/>
      <c r="Q61" s="494"/>
      <c r="R61" s="495"/>
      <c r="S61" s="495"/>
      <c r="T61" s="496"/>
      <c r="U61" s="96"/>
      <c r="V61" s="128">
        <f t="shared" si="4"/>
      </c>
      <c r="W61" s="120">
        <f t="shared" si="5"/>
      </c>
    </row>
    <row r="62" spans="1:23" ht="12.75" customHeight="1">
      <c r="A62" s="489"/>
      <c r="B62" s="490"/>
      <c r="C62" s="526"/>
      <c r="D62" s="527"/>
      <c r="E62" s="527"/>
      <c r="F62" s="527"/>
      <c r="G62" s="527"/>
      <c r="H62" s="527"/>
      <c r="I62" s="527"/>
      <c r="J62" s="527"/>
      <c r="K62" s="527"/>
      <c r="L62" s="527"/>
      <c r="M62" s="527"/>
      <c r="N62" s="527"/>
      <c r="O62" s="527"/>
      <c r="P62" s="125"/>
      <c r="Q62" s="494"/>
      <c r="R62" s="495"/>
      <c r="S62" s="495"/>
      <c r="T62" s="496"/>
      <c r="U62" s="96"/>
      <c r="V62" s="128">
        <f t="shared" si="4"/>
      </c>
      <c r="W62" s="120">
        <f t="shared" si="5"/>
      </c>
    </row>
    <row r="63" spans="1:23" ht="12.75" customHeight="1">
      <c r="A63" s="489"/>
      <c r="B63" s="490"/>
      <c r="C63" s="526"/>
      <c r="D63" s="527"/>
      <c r="E63" s="527"/>
      <c r="F63" s="527"/>
      <c r="G63" s="527"/>
      <c r="H63" s="527"/>
      <c r="I63" s="527"/>
      <c r="J63" s="527"/>
      <c r="K63" s="527"/>
      <c r="L63" s="527"/>
      <c r="M63" s="527"/>
      <c r="N63" s="527"/>
      <c r="O63" s="527"/>
      <c r="P63" s="125"/>
      <c r="Q63" s="494"/>
      <c r="R63" s="495"/>
      <c r="S63" s="495"/>
      <c r="T63" s="496"/>
      <c r="U63" s="96"/>
      <c r="V63" s="128">
        <f t="shared" si="4"/>
      </c>
      <c r="W63" s="120">
        <f t="shared" si="5"/>
      </c>
    </row>
    <row r="64" spans="1:23" ht="12.75" customHeight="1">
      <c r="A64" s="489"/>
      <c r="B64" s="490"/>
      <c r="C64" s="526"/>
      <c r="D64" s="527"/>
      <c r="E64" s="527"/>
      <c r="F64" s="527"/>
      <c r="G64" s="527"/>
      <c r="H64" s="527"/>
      <c r="I64" s="527"/>
      <c r="J64" s="527"/>
      <c r="K64" s="527"/>
      <c r="L64" s="527"/>
      <c r="M64" s="527"/>
      <c r="N64" s="527"/>
      <c r="O64" s="527"/>
      <c r="P64" s="125"/>
      <c r="Q64" s="494"/>
      <c r="R64" s="495"/>
      <c r="S64" s="495"/>
      <c r="T64" s="496"/>
      <c r="U64" s="96"/>
      <c r="V64" s="128">
        <f t="shared" si="4"/>
      </c>
      <c r="W64" s="120">
        <f t="shared" si="5"/>
      </c>
    </row>
    <row r="65" spans="1:23" ht="12.75" customHeight="1">
      <c r="A65" s="489"/>
      <c r="B65" s="490"/>
      <c r="C65" s="526"/>
      <c r="D65" s="527"/>
      <c r="E65" s="527"/>
      <c r="F65" s="527"/>
      <c r="G65" s="527"/>
      <c r="H65" s="527"/>
      <c r="I65" s="527"/>
      <c r="J65" s="527"/>
      <c r="K65" s="527"/>
      <c r="L65" s="527"/>
      <c r="M65" s="527"/>
      <c r="N65" s="527"/>
      <c r="O65" s="527"/>
      <c r="P65" s="125"/>
      <c r="Q65" s="494"/>
      <c r="R65" s="495"/>
      <c r="S65" s="495"/>
      <c r="T65" s="496"/>
      <c r="U65" s="96"/>
      <c r="V65" s="128">
        <f t="shared" si="4"/>
      </c>
      <c r="W65" s="120">
        <f t="shared" si="5"/>
      </c>
    </row>
    <row r="66" spans="1:23" ht="12.75" customHeight="1">
      <c r="A66" s="489"/>
      <c r="B66" s="490"/>
      <c r="C66" s="526"/>
      <c r="D66" s="527"/>
      <c r="E66" s="527"/>
      <c r="F66" s="527"/>
      <c r="G66" s="527"/>
      <c r="H66" s="527"/>
      <c r="I66" s="527"/>
      <c r="J66" s="527"/>
      <c r="K66" s="527"/>
      <c r="L66" s="527"/>
      <c r="M66" s="527"/>
      <c r="N66" s="527"/>
      <c r="O66" s="527"/>
      <c r="P66" s="125"/>
      <c r="Q66" s="494"/>
      <c r="R66" s="495"/>
      <c r="S66" s="495"/>
      <c r="T66" s="496"/>
      <c r="U66" s="96"/>
      <c r="V66" s="128">
        <f t="shared" si="4"/>
      </c>
      <c r="W66" s="120">
        <f t="shared" si="5"/>
      </c>
    </row>
    <row r="67" spans="1:23" ht="12.75" customHeight="1">
      <c r="A67" s="489"/>
      <c r="B67" s="490"/>
      <c r="C67" s="526"/>
      <c r="D67" s="527"/>
      <c r="E67" s="527"/>
      <c r="F67" s="527"/>
      <c r="G67" s="527"/>
      <c r="H67" s="527"/>
      <c r="I67" s="527"/>
      <c r="J67" s="527"/>
      <c r="K67" s="527"/>
      <c r="L67" s="527"/>
      <c r="M67" s="527"/>
      <c r="N67" s="527"/>
      <c r="O67" s="527"/>
      <c r="P67" s="125"/>
      <c r="Q67" s="521"/>
      <c r="R67" s="522"/>
      <c r="S67" s="522"/>
      <c r="T67" s="523"/>
      <c r="U67" s="96"/>
      <c r="V67" s="128">
        <f t="shared" si="4"/>
      </c>
      <c r="W67" s="120">
        <f t="shared" si="5"/>
      </c>
    </row>
    <row r="68" spans="1:27" ht="15" customHeight="1">
      <c r="A68" s="256"/>
      <c r="B68" s="1"/>
      <c r="C68" s="52" t="s">
        <v>349</v>
      </c>
      <c r="D68" s="51"/>
      <c r="E68" s="51"/>
      <c r="F68" s="51"/>
      <c r="G68" s="51"/>
      <c r="H68" s="51"/>
      <c r="I68" s="51"/>
      <c r="J68" s="51"/>
      <c r="K68" s="51"/>
      <c r="L68" s="51"/>
      <c r="M68" s="53"/>
      <c r="N68" s="51"/>
      <c r="O68" s="52"/>
      <c r="P68" s="116" t="s">
        <v>356</v>
      </c>
      <c r="Q68" s="529">
        <f>SUM(Q48:T67)</f>
        <v>0</v>
      </c>
      <c r="R68" s="530"/>
      <c r="S68" s="530"/>
      <c r="T68" s="531"/>
      <c r="U68" s="257" t="s">
        <v>360</v>
      </c>
      <c r="V68" s="128">
        <f>SUM(V50:V67)</f>
        <v>0</v>
      </c>
      <c r="W68" s="128">
        <f>SUM(W50:W67)</f>
        <v>0</v>
      </c>
      <c r="AA68" s="258"/>
    </row>
    <row r="69" spans="7:24" ht="12">
      <c r="G69" s="259" t="s">
        <v>350</v>
      </c>
      <c r="R69" s="131"/>
      <c r="S69" s="131"/>
      <c r="U69" s="135"/>
      <c r="V69" s="136"/>
      <c r="W69" s="136"/>
      <c r="X69" s="136"/>
    </row>
    <row r="70" spans="21:24" ht="12">
      <c r="U70" s="135"/>
      <c r="V70" s="136"/>
      <c r="W70" s="136"/>
      <c r="X70" s="136"/>
    </row>
    <row r="71" spans="21:24" ht="12">
      <c r="U71" s="135"/>
      <c r="V71" s="136"/>
      <c r="W71" s="136"/>
      <c r="X71" s="136"/>
    </row>
    <row r="72" spans="21:24" ht="12">
      <c r="U72" s="135"/>
      <c r="V72" s="136"/>
      <c r="W72" s="136"/>
      <c r="X72" s="136"/>
    </row>
    <row r="73" spans="21:24" ht="12">
      <c r="U73" s="135"/>
      <c r="V73" s="136"/>
      <c r="W73" s="136"/>
      <c r="X73" s="136"/>
    </row>
    <row r="74" spans="21:24" ht="12">
      <c r="U74" s="135"/>
      <c r="V74" s="136"/>
      <c r="W74" s="136"/>
      <c r="X74" s="136"/>
    </row>
    <row r="75" spans="21:24" ht="12">
      <c r="U75" s="135"/>
      <c r="V75" s="136"/>
      <c r="W75" s="136"/>
      <c r="X75" s="136"/>
    </row>
    <row r="76" spans="21:24" ht="12">
      <c r="U76" s="135"/>
      <c r="V76" s="136"/>
      <c r="W76" s="136"/>
      <c r="X76" s="136"/>
    </row>
    <row r="77" spans="21:24" ht="12">
      <c r="U77" s="135"/>
      <c r="V77" s="136"/>
      <c r="W77" s="136"/>
      <c r="X77" s="136"/>
    </row>
    <row r="78" spans="21:24" ht="12">
      <c r="U78" s="135"/>
      <c r="V78" s="136"/>
      <c r="W78" s="136"/>
      <c r="X78" s="136"/>
    </row>
    <row r="79" spans="21:24" ht="12">
      <c r="U79" s="135"/>
      <c r="V79" s="136"/>
      <c r="W79" s="136"/>
      <c r="X79" s="136"/>
    </row>
    <row r="80" spans="21:24" ht="12">
      <c r="U80" s="135"/>
      <c r="V80" s="136"/>
      <c r="W80" s="136"/>
      <c r="X80" s="136"/>
    </row>
    <row r="81" spans="21:24" ht="12">
      <c r="U81" s="135"/>
      <c r="V81" s="136"/>
      <c r="W81" s="136"/>
      <c r="X81" s="136"/>
    </row>
    <row r="82" spans="21:24" ht="12">
      <c r="U82" s="135"/>
      <c r="V82" s="136"/>
      <c r="W82" s="136"/>
      <c r="X82" s="136"/>
    </row>
    <row r="83" spans="21:24" ht="12">
      <c r="U83" s="135"/>
      <c r="V83" s="136"/>
      <c r="W83" s="136"/>
      <c r="X83" s="136"/>
    </row>
    <row r="84" spans="21:24" ht="12">
      <c r="U84" s="135"/>
      <c r="V84" s="136"/>
      <c r="W84" s="136"/>
      <c r="X84" s="136"/>
    </row>
    <row r="85" spans="21:24" ht="12">
      <c r="U85" s="135"/>
      <c r="V85" s="136"/>
      <c r="W85" s="136"/>
      <c r="X85" s="136"/>
    </row>
    <row r="86" spans="21:24" ht="12">
      <c r="U86" s="135"/>
      <c r="V86" s="136"/>
      <c r="W86" s="136"/>
      <c r="X86" s="136"/>
    </row>
    <row r="87" spans="21:24" ht="12">
      <c r="U87" s="135"/>
      <c r="V87" s="136"/>
      <c r="W87" s="136"/>
      <c r="X87" s="136"/>
    </row>
    <row r="88" spans="21:24" ht="12">
      <c r="U88" s="150"/>
      <c r="V88" s="136"/>
      <c r="W88" s="136"/>
      <c r="X88" s="136"/>
    </row>
    <row r="89" spans="21:24" ht="12">
      <c r="U89" s="150"/>
      <c r="V89" s="136"/>
      <c r="W89" s="136"/>
      <c r="X89" s="136"/>
    </row>
    <row r="90" spans="21:24" ht="12">
      <c r="U90" s="150"/>
      <c r="V90" s="136"/>
      <c r="W90" s="136"/>
      <c r="X90" s="136"/>
    </row>
    <row r="91" spans="21:24" ht="12">
      <c r="U91" s="150"/>
      <c r="V91" s="136"/>
      <c r="W91" s="136"/>
      <c r="X91" s="136"/>
    </row>
    <row r="92" spans="21:24" ht="12">
      <c r="U92" s="150"/>
      <c r="V92" s="136"/>
      <c r="W92" s="136"/>
      <c r="X92" s="136"/>
    </row>
    <row r="93" spans="21:24" ht="12">
      <c r="U93" s="150"/>
      <c r="V93" s="136"/>
      <c r="W93" s="136"/>
      <c r="X93" s="136"/>
    </row>
    <row r="94" spans="21:24" ht="12">
      <c r="U94" s="150"/>
      <c r="V94" s="136"/>
      <c r="W94" s="136"/>
      <c r="X94" s="136"/>
    </row>
    <row r="95" spans="21:24" ht="12">
      <c r="U95" s="150"/>
      <c r="V95" s="136"/>
      <c r="W95" s="136"/>
      <c r="X95" s="136"/>
    </row>
    <row r="96" spans="21:24" ht="12">
      <c r="U96" s="150"/>
      <c r="V96" s="136"/>
      <c r="W96" s="136"/>
      <c r="X96" s="136"/>
    </row>
    <row r="97" spans="21:24" ht="12">
      <c r="U97" s="150"/>
      <c r="V97" s="136"/>
      <c r="W97" s="136"/>
      <c r="X97" s="136"/>
    </row>
    <row r="98" spans="21:24" ht="12">
      <c r="U98" s="150"/>
      <c r="V98" s="136"/>
      <c r="W98" s="136"/>
      <c r="X98" s="136"/>
    </row>
    <row r="99" spans="21:24" ht="12">
      <c r="U99" s="150"/>
      <c r="V99" s="136"/>
      <c r="W99" s="136"/>
      <c r="X99" s="136"/>
    </row>
    <row r="100" spans="21:24" ht="12">
      <c r="U100" s="150"/>
      <c r="V100" s="136"/>
      <c r="W100" s="136"/>
      <c r="X100" s="136"/>
    </row>
    <row r="101" spans="21:24" ht="12">
      <c r="U101" s="150"/>
      <c r="V101" s="136"/>
      <c r="W101" s="136"/>
      <c r="X101" s="136"/>
    </row>
    <row r="102" spans="21:24" ht="12">
      <c r="U102" s="150"/>
      <c r="V102" s="136"/>
      <c r="W102" s="136"/>
      <c r="X102" s="136"/>
    </row>
    <row r="103" spans="21:24" ht="12">
      <c r="U103" s="150"/>
      <c r="V103" s="136"/>
      <c r="W103" s="136"/>
      <c r="X103" s="136"/>
    </row>
    <row r="104" spans="21:24" ht="12">
      <c r="U104" s="150"/>
      <c r="V104" s="136"/>
      <c r="W104" s="136"/>
      <c r="X104" s="136"/>
    </row>
    <row r="105" spans="21:24" ht="12">
      <c r="U105" s="150"/>
      <c r="V105" s="136"/>
      <c r="W105" s="136"/>
      <c r="X105" s="136"/>
    </row>
    <row r="106" spans="21:24" ht="12">
      <c r="U106" s="150"/>
      <c r="V106" s="136"/>
      <c r="W106" s="136"/>
      <c r="X106" s="136"/>
    </row>
    <row r="107" spans="21:24" ht="12">
      <c r="U107" s="150"/>
      <c r="V107" s="136"/>
      <c r="W107" s="136"/>
      <c r="X107" s="136"/>
    </row>
    <row r="108" spans="21:24" ht="12">
      <c r="U108" s="150"/>
      <c r="V108" s="136"/>
      <c r="W108" s="136"/>
      <c r="X108" s="136"/>
    </row>
    <row r="109" spans="21:24" ht="12">
      <c r="U109" s="150"/>
      <c r="V109" s="136"/>
      <c r="W109" s="136"/>
      <c r="X109" s="136"/>
    </row>
    <row r="110" spans="21:24" ht="12">
      <c r="U110" s="150"/>
      <c r="V110" s="136"/>
      <c r="W110" s="136"/>
      <c r="X110" s="136"/>
    </row>
    <row r="111" spans="21:24" ht="12">
      <c r="U111" s="150"/>
      <c r="V111" s="136"/>
      <c r="W111" s="136"/>
      <c r="X111" s="136"/>
    </row>
    <row r="112" spans="21:24" ht="12">
      <c r="U112" s="150"/>
      <c r="V112" s="136"/>
      <c r="W112" s="136"/>
      <c r="X112" s="136"/>
    </row>
    <row r="113" spans="21:24" ht="12">
      <c r="U113" s="150"/>
      <c r="V113" s="136"/>
      <c r="W113" s="136"/>
      <c r="X113" s="136"/>
    </row>
    <row r="114" spans="21:24" ht="12">
      <c r="U114" s="150"/>
      <c r="V114" s="136"/>
      <c r="W114" s="136"/>
      <c r="X114" s="136"/>
    </row>
    <row r="115" spans="21:24" ht="12">
      <c r="U115" s="150"/>
      <c r="V115" s="136"/>
      <c r="W115" s="136"/>
      <c r="X115" s="136"/>
    </row>
    <row r="116" spans="21:24" ht="12">
      <c r="U116" s="150"/>
      <c r="V116" s="136"/>
      <c r="W116" s="136"/>
      <c r="X116" s="136"/>
    </row>
    <row r="117" spans="21:24" ht="12">
      <c r="U117" s="150"/>
      <c r="V117" s="136"/>
      <c r="W117" s="136"/>
      <c r="X117" s="136"/>
    </row>
    <row r="118" spans="21:24" ht="12">
      <c r="U118" s="150"/>
      <c r="V118" s="136"/>
      <c r="W118" s="136"/>
      <c r="X118" s="136"/>
    </row>
    <row r="119" spans="21:24" ht="12">
      <c r="U119" s="150"/>
      <c r="V119" s="136"/>
      <c r="W119" s="136"/>
      <c r="X119" s="136"/>
    </row>
    <row r="120" spans="21:24" ht="12">
      <c r="U120" s="150"/>
      <c r="V120" s="136"/>
      <c r="W120" s="136"/>
      <c r="X120" s="136"/>
    </row>
    <row r="121" spans="21:24" ht="12">
      <c r="U121" s="150"/>
      <c r="V121" s="136"/>
      <c r="W121" s="136"/>
      <c r="X121" s="136"/>
    </row>
    <row r="122" spans="21:24" ht="12">
      <c r="U122" s="150"/>
      <c r="V122" s="136"/>
      <c r="W122" s="136"/>
      <c r="X122" s="136"/>
    </row>
    <row r="123" spans="21:24" ht="12">
      <c r="U123" s="150"/>
      <c r="V123" s="136"/>
      <c r="W123" s="136"/>
      <c r="X123" s="136"/>
    </row>
    <row r="124" spans="21:24" ht="12">
      <c r="U124" s="150"/>
      <c r="V124" s="136"/>
      <c r="W124" s="136"/>
      <c r="X124" s="136"/>
    </row>
    <row r="125" spans="21:24" ht="12">
      <c r="U125" s="150"/>
      <c r="V125" s="136"/>
      <c r="W125" s="136"/>
      <c r="X125" s="136"/>
    </row>
    <row r="126" spans="21:24" ht="12">
      <c r="U126" s="150"/>
      <c r="V126" s="136"/>
      <c r="W126" s="136"/>
      <c r="X126" s="136"/>
    </row>
    <row r="127" spans="21:24" ht="12">
      <c r="U127" s="150"/>
      <c r="V127" s="136"/>
      <c r="W127" s="136"/>
      <c r="X127" s="136"/>
    </row>
    <row r="128" spans="21:24" ht="12">
      <c r="U128" s="150"/>
      <c r="V128" s="136"/>
      <c r="W128" s="136"/>
      <c r="X128" s="136"/>
    </row>
    <row r="129" spans="21:24" ht="12">
      <c r="U129" s="150"/>
      <c r="V129" s="136"/>
      <c r="W129" s="136"/>
      <c r="X129" s="136"/>
    </row>
    <row r="130" spans="21:24" ht="12">
      <c r="U130" s="150"/>
      <c r="V130" s="136"/>
      <c r="W130" s="136"/>
      <c r="X130" s="136"/>
    </row>
    <row r="131" spans="21:24" ht="12">
      <c r="U131" s="150"/>
      <c r="V131" s="136"/>
      <c r="W131" s="136"/>
      <c r="X131" s="136"/>
    </row>
    <row r="132" spans="21:24" ht="12">
      <c r="U132" s="150"/>
      <c r="V132" s="136"/>
      <c r="W132" s="136"/>
      <c r="X132" s="136"/>
    </row>
    <row r="133" spans="21:24" ht="12">
      <c r="U133" s="150"/>
      <c r="V133" s="136"/>
      <c r="W133" s="136"/>
      <c r="X133" s="136"/>
    </row>
    <row r="134" spans="21:24" ht="12">
      <c r="U134" s="150"/>
      <c r="V134" s="136"/>
      <c r="W134" s="136"/>
      <c r="X134" s="136"/>
    </row>
    <row r="135" spans="21:24" ht="12">
      <c r="U135" s="150"/>
      <c r="V135" s="136"/>
      <c r="W135" s="136"/>
      <c r="X135" s="136"/>
    </row>
    <row r="136" spans="21:24" ht="12">
      <c r="U136" s="150"/>
      <c r="V136" s="136"/>
      <c r="W136" s="136"/>
      <c r="X136" s="136"/>
    </row>
    <row r="137" spans="21:24" ht="12">
      <c r="U137" s="150"/>
      <c r="V137" s="136"/>
      <c r="W137" s="136"/>
      <c r="X137" s="136"/>
    </row>
    <row r="138" spans="21:24" ht="12">
      <c r="U138" s="150"/>
      <c r="V138" s="136"/>
      <c r="W138" s="136"/>
      <c r="X138" s="136"/>
    </row>
    <row r="139" spans="21:24" ht="12">
      <c r="U139" s="150"/>
      <c r="V139" s="136"/>
      <c r="W139" s="136"/>
      <c r="X139" s="136"/>
    </row>
    <row r="140" spans="21:24" ht="12">
      <c r="U140" s="150"/>
      <c r="V140" s="136"/>
      <c r="W140" s="136"/>
      <c r="X140" s="136"/>
    </row>
    <row r="141" spans="21:24" ht="12">
      <c r="U141" s="150"/>
      <c r="V141" s="136"/>
      <c r="W141" s="136"/>
      <c r="X141" s="136"/>
    </row>
    <row r="142" spans="21:24" ht="12">
      <c r="U142" s="150"/>
      <c r="V142" s="136"/>
      <c r="W142" s="136"/>
      <c r="X142" s="136"/>
    </row>
    <row r="143" spans="21:24" ht="12">
      <c r="U143" s="150"/>
      <c r="V143" s="136"/>
      <c r="W143" s="136"/>
      <c r="X143" s="136"/>
    </row>
    <row r="144" spans="21:24" ht="12">
      <c r="U144" s="150"/>
      <c r="V144" s="136"/>
      <c r="W144" s="136"/>
      <c r="X144" s="136"/>
    </row>
    <row r="145" spans="21:24" ht="12">
      <c r="U145" s="150"/>
      <c r="V145" s="136"/>
      <c r="W145" s="136"/>
      <c r="X145" s="136"/>
    </row>
    <row r="146" spans="21:24" ht="12">
      <c r="U146" s="150"/>
      <c r="V146" s="136"/>
      <c r="W146" s="136"/>
      <c r="X146" s="136"/>
    </row>
    <row r="147" spans="21:24" ht="12">
      <c r="U147" s="150"/>
      <c r="V147" s="136"/>
      <c r="W147" s="136"/>
      <c r="X147" s="136"/>
    </row>
    <row r="148" spans="21:24" ht="12">
      <c r="U148" s="150"/>
      <c r="V148" s="136"/>
      <c r="W148" s="136"/>
      <c r="X148" s="136"/>
    </row>
    <row r="149" spans="21:24" ht="12">
      <c r="U149" s="150"/>
      <c r="V149" s="136"/>
      <c r="W149" s="136"/>
      <c r="X149" s="136"/>
    </row>
    <row r="150" spans="21:24" ht="12">
      <c r="U150" s="150"/>
      <c r="V150" s="136"/>
      <c r="W150" s="136"/>
      <c r="X150" s="136"/>
    </row>
    <row r="151" spans="21:24" ht="12">
      <c r="U151" s="150"/>
      <c r="V151" s="136"/>
      <c r="W151" s="136"/>
      <c r="X151" s="136"/>
    </row>
    <row r="152" spans="21:24" ht="12">
      <c r="U152" s="150"/>
      <c r="V152" s="136"/>
      <c r="W152" s="136"/>
      <c r="X152" s="136"/>
    </row>
    <row r="153" spans="21:24" ht="12">
      <c r="U153" s="150"/>
      <c r="V153" s="136"/>
      <c r="W153" s="136"/>
      <c r="X153" s="136"/>
    </row>
    <row r="154" spans="21:24" ht="12">
      <c r="U154" s="150"/>
      <c r="V154" s="136"/>
      <c r="W154" s="136"/>
      <c r="X154" s="136"/>
    </row>
    <row r="155" spans="21:24" ht="12">
      <c r="U155" s="150"/>
      <c r="V155" s="136"/>
      <c r="W155" s="136"/>
      <c r="X155" s="136"/>
    </row>
    <row r="156" spans="21:24" ht="12">
      <c r="U156" s="150"/>
      <c r="V156" s="136"/>
      <c r="W156" s="136"/>
      <c r="X156" s="136"/>
    </row>
    <row r="157" spans="21:24" ht="12">
      <c r="U157" s="150"/>
      <c r="V157" s="136"/>
      <c r="W157" s="136"/>
      <c r="X157" s="136"/>
    </row>
    <row r="158" spans="21:24" ht="12">
      <c r="U158" s="150"/>
      <c r="V158" s="136"/>
      <c r="W158" s="136"/>
      <c r="X158" s="136"/>
    </row>
    <row r="159" spans="21:24" ht="12">
      <c r="U159" s="150"/>
      <c r="V159" s="136"/>
      <c r="W159" s="136"/>
      <c r="X159" s="136"/>
    </row>
    <row r="160" spans="21:24" ht="12">
      <c r="U160" s="150"/>
      <c r="V160" s="136"/>
      <c r="W160" s="136"/>
      <c r="X160" s="136"/>
    </row>
    <row r="161" spans="21:24" ht="12">
      <c r="U161" s="150"/>
      <c r="V161" s="136"/>
      <c r="W161" s="136"/>
      <c r="X161" s="136"/>
    </row>
    <row r="162" spans="21:24" ht="12">
      <c r="U162" s="150"/>
      <c r="V162" s="136"/>
      <c r="W162" s="136"/>
      <c r="X162" s="136"/>
    </row>
    <row r="163" spans="21:24" ht="12">
      <c r="U163" s="150"/>
      <c r="V163" s="136"/>
      <c r="W163" s="136"/>
      <c r="X163" s="136"/>
    </row>
    <row r="164" spans="21:24" ht="12">
      <c r="U164" s="150"/>
      <c r="V164" s="136"/>
      <c r="W164" s="136"/>
      <c r="X164" s="136"/>
    </row>
    <row r="165" spans="21:24" ht="12">
      <c r="U165" s="150"/>
      <c r="V165" s="136"/>
      <c r="W165" s="136"/>
      <c r="X165" s="136"/>
    </row>
    <row r="166" spans="21:24" ht="12">
      <c r="U166" s="150"/>
      <c r="V166" s="136"/>
      <c r="W166" s="136"/>
      <c r="X166" s="136"/>
    </row>
    <row r="167" spans="21:24" ht="12">
      <c r="U167" s="150"/>
      <c r="V167" s="136"/>
      <c r="W167" s="136"/>
      <c r="X167" s="136"/>
    </row>
    <row r="168" spans="21:24" ht="12">
      <c r="U168" s="150"/>
      <c r="V168" s="136"/>
      <c r="W168" s="136"/>
      <c r="X168" s="136"/>
    </row>
    <row r="169" spans="21:24" ht="12">
      <c r="U169" s="150"/>
      <c r="V169" s="136"/>
      <c r="W169" s="136"/>
      <c r="X169" s="136"/>
    </row>
    <row r="170" spans="21:24" ht="12">
      <c r="U170" s="150"/>
      <c r="V170" s="136"/>
      <c r="W170" s="136"/>
      <c r="X170" s="136"/>
    </row>
    <row r="171" spans="21:24" ht="12">
      <c r="U171" s="150"/>
      <c r="V171" s="136"/>
      <c r="W171" s="136"/>
      <c r="X171" s="136"/>
    </row>
    <row r="172" spans="21:24" ht="12">
      <c r="U172" s="150"/>
      <c r="V172" s="136"/>
      <c r="W172" s="136"/>
      <c r="X172" s="136"/>
    </row>
    <row r="173" spans="21:24" ht="12">
      <c r="U173" s="150"/>
      <c r="V173" s="136"/>
      <c r="W173" s="136"/>
      <c r="X173" s="136"/>
    </row>
    <row r="174" spans="21:24" ht="12">
      <c r="U174" s="150"/>
      <c r="V174" s="136"/>
      <c r="W174" s="136"/>
      <c r="X174" s="136"/>
    </row>
    <row r="175" spans="21:24" ht="12">
      <c r="U175" s="150"/>
      <c r="V175" s="136"/>
      <c r="W175" s="136"/>
      <c r="X175" s="136"/>
    </row>
    <row r="176" spans="21:24" ht="12">
      <c r="U176" s="150"/>
      <c r="V176" s="136"/>
      <c r="W176" s="136"/>
      <c r="X176" s="136"/>
    </row>
    <row r="177" spans="21:24" ht="12">
      <c r="U177" s="150"/>
      <c r="V177" s="136"/>
      <c r="W177" s="136"/>
      <c r="X177" s="136"/>
    </row>
    <row r="178" spans="21:24" ht="12">
      <c r="U178" s="150"/>
      <c r="V178" s="136"/>
      <c r="W178" s="136"/>
      <c r="X178" s="136"/>
    </row>
    <row r="179" spans="21:24" ht="12">
      <c r="U179" s="150"/>
      <c r="V179" s="136"/>
      <c r="W179" s="136"/>
      <c r="X179" s="136"/>
    </row>
    <row r="180" spans="21:24" ht="12">
      <c r="U180" s="150"/>
      <c r="V180" s="136"/>
      <c r="W180" s="136"/>
      <c r="X180" s="136"/>
    </row>
    <row r="181" spans="21:24" ht="12">
      <c r="U181" s="150"/>
      <c r="V181" s="136"/>
      <c r="W181" s="136"/>
      <c r="X181" s="136"/>
    </row>
    <row r="182" spans="21:24" ht="12">
      <c r="U182" s="150"/>
      <c r="V182" s="136"/>
      <c r="W182" s="136"/>
      <c r="X182" s="136"/>
    </row>
    <row r="183" spans="21:24" ht="12">
      <c r="U183" s="150"/>
      <c r="V183" s="136"/>
      <c r="W183" s="136"/>
      <c r="X183" s="136"/>
    </row>
    <row r="184" spans="21:24" ht="12">
      <c r="U184" s="150"/>
      <c r="V184" s="136"/>
      <c r="W184" s="136"/>
      <c r="X184" s="136"/>
    </row>
    <row r="185" spans="21:24" ht="12">
      <c r="U185" s="150"/>
      <c r="V185" s="136"/>
      <c r="W185" s="136"/>
      <c r="X185" s="136"/>
    </row>
    <row r="186" spans="21:24" ht="12">
      <c r="U186" s="150"/>
      <c r="V186" s="136"/>
      <c r="W186" s="136"/>
      <c r="X186" s="136"/>
    </row>
    <row r="187" spans="21:24" ht="12">
      <c r="U187" s="150"/>
      <c r="V187" s="136"/>
      <c r="W187" s="136"/>
      <c r="X187" s="136"/>
    </row>
    <row r="188" spans="21:24" ht="12">
      <c r="U188" s="150"/>
      <c r="V188" s="136"/>
      <c r="W188" s="136"/>
      <c r="X188" s="136"/>
    </row>
    <row r="189" spans="21:24" ht="12">
      <c r="U189" s="150"/>
      <c r="V189" s="136"/>
      <c r="W189" s="136"/>
      <c r="X189" s="136"/>
    </row>
    <row r="190" spans="21:24" ht="12">
      <c r="U190" s="150"/>
      <c r="V190" s="136"/>
      <c r="W190" s="136"/>
      <c r="X190" s="136"/>
    </row>
    <row r="191" spans="21:24" ht="12">
      <c r="U191" s="150"/>
      <c r="V191" s="136"/>
      <c r="W191" s="136"/>
      <c r="X191" s="136"/>
    </row>
    <row r="192" spans="21:24" ht="12">
      <c r="U192" s="150"/>
      <c r="V192" s="136"/>
      <c r="W192" s="136"/>
      <c r="X192" s="136"/>
    </row>
    <row r="193" spans="21:24" ht="12">
      <c r="U193" s="150"/>
      <c r="V193" s="136"/>
      <c r="W193" s="136"/>
      <c r="X193" s="136"/>
    </row>
    <row r="194" spans="21:24" ht="12">
      <c r="U194" s="150"/>
      <c r="V194" s="136"/>
      <c r="W194" s="136"/>
      <c r="X194" s="136"/>
    </row>
    <row r="195" spans="21:24" ht="12">
      <c r="U195" s="150"/>
      <c r="V195" s="136"/>
      <c r="W195" s="136"/>
      <c r="X195" s="136"/>
    </row>
    <row r="196" spans="21:24" ht="12">
      <c r="U196" s="150"/>
      <c r="V196" s="136"/>
      <c r="W196" s="136"/>
      <c r="X196" s="136"/>
    </row>
    <row r="197" spans="21:24" ht="12">
      <c r="U197" s="150"/>
      <c r="V197" s="136"/>
      <c r="W197" s="136"/>
      <c r="X197" s="136"/>
    </row>
    <row r="198" spans="21:24" ht="12">
      <c r="U198" s="150"/>
      <c r="V198" s="136"/>
      <c r="W198" s="136"/>
      <c r="X198" s="136"/>
    </row>
    <row r="199" spans="21:24" ht="12">
      <c r="U199" s="150"/>
      <c r="V199" s="136"/>
      <c r="W199" s="136"/>
      <c r="X199" s="136"/>
    </row>
    <row r="200" spans="21:24" ht="12">
      <c r="U200" s="150"/>
      <c r="V200" s="136"/>
      <c r="W200" s="136"/>
      <c r="X200" s="136"/>
    </row>
    <row r="201" spans="21:24" ht="12">
      <c r="U201" s="150"/>
      <c r="V201" s="136"/>
      <c r="W201" s="136"/>
      <c r="X201" s="136"/>
    </row>
    <row r="202" spans="21:24" ht="12">
      <c r="U202" s="150"/>
      <c r="V202" s="136"/>
      <c r="W202" s="136"/>
      <c r="X202" s="136"/>
    </row>
    <row r="203" spans="21:24" ht="12">
      <c r="U203" s="150"/>
      <c r="V203" s="136"/>
      <c r="W203" s="136"/>
      <c r="X203" s="136"/>
    </row>
    <row r="204" spans="21:24" ht="12">
      <c r="U204" s="150"/>
      <c r="V204" s="136"/>
      <c r="W204" s="136"/>
      <c r="X204" s="136"/>
    </row>
    <row r="205" spans="21:24" ht="12">
      <c r="U205" s="150"/>
      <c r="V205" s="136"/>
      <c r="W205" s="136"/>
      <c r="X205" s="136"/>
    </row>
    <row r="206" spans="21:24" ht="12">
      <c r="U206" s="150"/>
      <c r="V206" s="136"/>
      <c r="W206" s="136"/>
      <c r="X206" s="136"/>
    </row>
    <row r="207" spans="21:24" ht="12">
      <c r="U207" s="150"/>
      <c r="V207" s="136"/>
      <c r="W207" s="136"/>
      <c r="X207" s="136"/>
    </row>
    <row r="208" spans="21:24" ht="12">
      <c r="U208" s="150"/>
      <c r="V208" s="136"/>
      <c r="W208" s="136"/>
      <c r="X208" s="136"/>
    </row>
    <row r="209" spans="21:24" ht="12">
      <c r="U209" s="150"/>
      <c r="V209" s="136"/>
      <c r="W209" s="136"/>
      <c r="X209" s="136"/>
    </row>
    <row r="210" spans="21:24" ht="12">
      <c r="U210" s="150"/>
      <c r="V210" s="136"/>
      <c r="W210" s="136"/>
      <c r="X210" s="136"/>
    </row>
    <row r="211" spans="21:24" ht="12">
      <c r="U211" s="150"/>
      <c r="V211" s="136"/>
      <c r="W211" s="136"/>
      <c r="X211" s="136"/>
    </row>
    <row r="212" spans="21:24" ht="12">
      <c r="U212" s="150"/>
      <c r="V212" s="136"/>
      <c r="W212" s="136"/>
      <c r="X212" s="136"/>
    </row>
    <row r="213" spans="21:24" ht="12">
      <c r="U213" s="150"/>
      <c r="V213" s="136"/>
      <c r="W213" s="136"/>
      <c r="X213" s="136"/>
    </row>
    <row r="214" spans="21:24" ht="12">
      <c r="U214" s="150"/>
      <c r="V214" s="136"/>
      <c r="W214" s="136"/>
      <c r="X214" s="136"/>
    </row>
    <row r="215" spans="21:24" ht="12">
      <c r="U215" s="150"/>
      <c r="V215" s="136"/>
      <c r="W215" s="136"/>
      <c r="X215" s="136"/>
    </row>
    <row r="216" spans="21:24" ht="12">
      <c r="U216" s="150"/>
      <c r="V216" s="136"/>
      <c r="W216" s="136"/>
      <c r="X216" s="136"/>
    </row>
    <row r="217" spans="21:24" ht="12">
      <c r="U217" s="150"/>
      <c r="V217" s="136"/>
      <c r="W217" s="136"/>
      <c r="X217" s="136"/>
    </row>
    <row r="218" spans="21:24" ht="12">
      <c r="U218" s="150"/>
      <c r="V218" s="136"/>
      <c r="W218" s="136"/>
      <c r="X218" s="136"/>
    </row>
    <row r="219" spans="21:24" ht="12">
      <c r="U219" s="150"/>
      <c r="V219" s="136"/>
      <c r="W219" s="136"/>
      <c r="X219" s="136"/>
    </row>
    <row r="220" spans="21:24" ht="12">
      <c r="U220" s="150"/>
      <c r="V220" s="136"/>
      <c r="W220" s="136"/>
      <c r="X220" s="136"/>
    </row>
    <row r="221" spans="21:24" ht="12">
      <c r="U221" s="150"/>
      <c r="V221" s="136"/>
      <c r="W221" s="136"/>
      <c r="X221" s="136"/>
    </row>
    <row r="222" spans="21:24" ht="12">
      <c r="U222" s="150"/>
      <c r="V222" s="136"/>
      <c r="W222" s="136"/>
      <c r="X222" s="136"/>
    </row>
    <row r="223" spans="21:24" ht="12">
      <c r="U223" s="150"/>
      <c r="V223" s="136"/>
      <c r="W223" s="136"/>
      <c r="X223" s="136"/>
    </row>
    <row r="224" spans="21:24" ht="12">
      <c r="U224" s="150"/>
      <c r="V224" s="136"/>
      <c r="W224" s="136"/>
      <c r="X224" s="136"/>
    </row>
    <row r="225" spans="21:24" ht="12">
      <c r="U225" s="150"/>
      <c r="V225" s="136"/>
      <c r="W225" s="136"/>
      <c r="X225" s="136"/>
    </row>
    <row r="226" spans="21:24" ht="12">
      <c r="U226" s="150"/>
      <c r="V226" s="136"/>
      <c r="W226" s="136"/>
      <c r="X226" s="136"/>
    </row>
    <row r="227" spans="21:24" ht="12">
      <c r="U227" s="150"/>
      <c r="V227" s="136"/>
      <c r="W227" s="136"/>
      <c r="X227" s="136"/>
    </row>
    <row r="228" spans="21:24" ht="12">
      <c r="U228" s="150"/>
      <c r="V228" s="136"/>
      <c r="W228" s="136"/>
      <c r="X228" s="136"/>
    </row>
    <row r="229" spans="21:24" ht="12">
      <c r="U229" s="150"/>
      <c r="V229" s="136"/>
      <c r="W229" s="136"/>
      <c r="X229" s="136"/>
    </row>
    <row r="230" spans="21:24" ht="12">
      <c r="U230" s="150"/>
      <c r="V230" s="136"/>
      <c r="W230" s="136"/>
      <c r="X230" s="136"/>
    </row>
    <row r="231" spans="21:24" ht="12">
      <c r="U231" s="150"/>
      <c r="V231" s="136"/>
      <c r="W231" s="136"/>
      <c r="X231" s="136"/>
    </row>
    <row r="232" spans="21:24" ht="12">
      <c r="U232" s="150"/>
      <c r="V232" s="136"/>
      <c r="W232" s="136"/>
      <c r="X232" s="136"/>
    </row>
    <row r="233" spans="21:24" ht="12">
      <c r="U233" s="150"/>
      <c r="V233" s="136"/>
      <c r="W233" s="136"/>
      <c r="X233" s="136"/>
    </row>
    <row r="234" spans="21:24" ht="12">
      <c r="U234" s="150"/>
      <c r="V234" s="136"/>
      <c r="W234" s="136"/>
      <c r="X234" s="136"/>
    </row>
    <row r="235" spans="21:24" ht="12">
      <c r="U235" s="150"/>
      <c r="V235" s="136"/>
      <c r="W235" s="136"/>
      <c r="X235" s="136"/>
    </row>
    <row r="236" spans="21:24" ht="12">
      <c r="U236" s="150"/>
      <c r="V236" s="136"/>
      <c r="W236" s="136"/>
      <c r="X236" s="136"/>
    </row>
    <row r="237" spans="21:24" ht="12">
      <c r="U237" s="150"/>
      <c r="V237" s="136"/>
      <c r="W237" s="136"/>
      <c r="X237" s="136"/>
    </row>
    <row r="238" spans="21:24" ht="12">
      <c r="U238" s="150"/>
      <c r="V238" s="136"/>
      <c r="W238" s="136"/>
      <c r="X238" s="136"/>
    </row>
    <row r="239" spans="21:24" ht="12">
      <c r="U239" s="150"/>
      <c r="V239" s="136"/>
      <c r="W239" s="136"/>
      <c r="X239" s="136"/>
    </row>
    <row r="240" spans="21:24" ht="12">
      <c r="U240" s="150"/>
      <c r="V240" s="136"/>
      <c r="W240" s="136"/>
      <c r="X240" s="136"/>
    </row>
    <row r="241" spans="21:24" ht="12">
      <c r="U241" s="150"/>
      <c r="V241" s="136"/>
      <c r="W241" s="136"/>
      <c r="X241" s="136"/>
    </row>
    <row r="242" spans="21:24" ht="12">
      <c r="U242" s="150"/>
      <c r="V242" s="136"/>
      <c r="W242" s="136"/>
      <c r="X242" s="136"/>
    </row>
    <row r="243" spans="21:24" ht="12">
      <c r="U243" s="150"/>
      <c r="V243" s="136"/>
      <c r="W243" s="136"/>
      <c r="X243" s="136"/>
    </row>
    <row r="244" spans="21:24" ht="12">
      <c r="U244" s="150"/>
      <c r="V244" s="136"/>
      <c r="W244" s="136"/>
      <c r="X244" s="136"/>
    </row>
    <row r="245" spans="21:24" ht="12">
      <c r="U245" s="150"/>
      <c r="V245" s="136"/>
      <c r="W245" s="136"/>
      <c r="X245" s="136"/>
    </row>
    <row r="246" spans="21:24" ht="12">
      <c r="U246" s="150"/>
      <c r="V246" s="136"/>
      <c r="W246" s="136"/>
      <c r="X246" s="136"/>
    </row>
    <row r="247" spans="21:24" ht="12">
      <c r="U247" s="150"/>
      <c r="V247" s="136"/>
      <c r="W247" s="136"/>
      <c r="X247" s="136"/>
    </row>
    <row r="248" spans="21:24" ht="12">
      <c r="U248" s="150"/>
      <c r="V248" s="136"/>
      <c r="W248" s="136"/>
      <c r="X248" s="136"/>
    </row>
    <row r="249" spans="21:24" ht="12">
      <c r="U249" s="150"/>
      <c r="V249" s="136"/>
      <c r="W249" s="136"/>
      <c r="X249" s="136"/>
    </row>
    <row r="250" spans="21:24" ht="12">
      <c r="U250" s="150"/>
      <c r="V250" s="136"/>
      <c r="W250" s="136"/>
      <c r="X250" s="136"/>
    </row>
    <row r="251" spans="21:24" ht="12">
      <c r="U251" s="150"/>
      <c r="V251" s="136"/>
      <c r="W251" s="136"/>
      <c r="X251" s="136"/>
    </row>
    <row r="252" spans="21:24" ht="12">
      <c r="U252" s="150"/>
      <c r="V252" s="136"/>
      <c r="W252" s="136"/>
      <c r="X252" s="136"/>
    </row>
    <row r="253" spans="21:24" ht="12">
      <c r="U253" s="150"/>
      <c r="V253" s="136"/>
      <c r="W253" s="136"/>
      <c r="X253" s="136"/>
    </row>
    <row r="254" spans="21:24" ht="12">
      <c r="U254" s="150"/>
      <c r="V254" s="136"/>
      <c r="W254" s="136"/>
      <c r="X254" s="136"/>
    </row>
    <row r="255" spans="21:24" ht="12">
      <c r="U255" s="150"/>
      <c r="V255" s="136"/>
      <c r="W255" s="136"/>
      <c r="X255" s="136"/>
    </row>
    <row r="256" spans="21:24" ht="12">
      <c r="U256" s="150"/>
      <c r="V256" s="136"/>
      <c r="W256" s="136"/>
      <c r="X256" s="136"/>
    </row>
    <row r="257" spans="21:24" ht="12">
      <c r="U257" s="150"/>
      <c r="V257" s="136"/>
      <c r="W257" s="136"/>
      <c r="X257" s="136"/>
    </row>
    <row r="258" spans="21:24" ht="12">
      <c r="U258" s="150"/>
      <c r="V258" s="136"/>
      <c r="W258" s="136"/>
      <c r="X258" s="136"/>
    </row>
    <row r="259" spans="21:24" ht="12">
      <c r="U259" s="150"/>
      <c r="V259" s="136"/>
      <c r="W259" s="136"/>
      <c r="X259" s="136"/>
    </row>
    <row r="260" spans="21:24" ht="12">
      <c r="U260" s="150"/>
      <c r="V260" s="136"/>
      <c r="W260" s="136"/>
      <c r="X260" s="136"/>
    </row>
    <row r="261" spans="21:24" ht="12">
      <c r="U261" s="150"/>
      <c r="V261" s="136"/>
      <c r="W261" s="136"/>
      <c r="X261" s="136"/>
    </row>
    <row r="262" spans="21:24" ht="12">
      <c r="U262" s="150"/>
      <c r="V262" s="136"/>
      <c r="W262" s="136"/>
      <c r="X262" s="136"/>
    </row>
    <row r="263" spans="21:24" ht="12">
      <c r="U263" s="150"/>
      <c r="V263" s="136"/>
      <c r="W263" s="136"/>
      <c r="X263" s="136"/>
    </row>
    <row r="264" spans="21:24" ht="12">
      <c r="U264" s="150"/>
      <c r="V264" s="136"/>
      <c r="W264" s="136"/>
      <c r="X264" s="136"/>
    </row>
    <row r="265" spans="21:24" ht="12">
      <c r="U265" s="150"/>
      <c r="V265" s="136"/>
      <c r="W265" s="136"/>
      <c r="X265" s="136"/>
    </row>
    <row r="266" spans="21:24" ht="12">
      <c r="U266" s="150"/>
      <c r="V266" s="136"/>
      <c r="W266" s="136"/>
      <c r="X266" s="136"/>
    </row>
    <row r="267" spans="21:24" ht="12">
      <c r="U267" s="150"/>
      <c r="V267" s="136"/>
      <c r="W267" s="136"/>
      <c r="X267" s="136"/>
    </row>
    <row r="268" spans="21:24" ht="12">
      <c r="U268" s="150"/>
      <c r="V268" s="136"/>
      <c r="W268" s="136"/>
      <c r="X268" s="136"/>
    </row>
    <row r="269" spans="21:24" ht="12">
      <c r="U269" s="150"/>
      <c r="V269" s="136"/>
      <c r="W269" s="136"/>
      <c r="X269" s="136"/>
    </row>
    <row r="270" spans="21:24" ht="12">
      <c r="U270" s="150"/>
      <c r="V270" s="136"/>
      <c r="W270" s="136"/>
      <c r="X270" s="136"/>
    </row>
    <row r="271" spans="21:24" ht="12">
      <c r="U271" s="150"/>
      <c r="V271" s="136"/>
      <c r="W271" s="136"/>
      <c r="X271" s="136"/>
    </row>
    <row r="272" spans="21:24" ht="12">
      <c r="U272" s="150"/>
      <c r="V272" s="136"/>
      <c r="W272" s="136"/>
      <c r="X272" s="136"/>
    </row>
    <row r="273" spans="21:24" ht="12">
      <c r="U273" s="150"/>
      <c r="V273" s="136"/>
      <c r="W273" s="136"/>
      <c r="X273" s="136"/>
    </row>
    <row r="274" spans="21:24" ht="12">
      <c r="U274" s="150"/>
      <c r="V274" s="136"/>
      <c r="W274" s="136"/>
      <c r="X274" s="136"/>
    </row>
    <row r="275" spans="21:24" ht="12">
      <c r="U275" s="150"/>
      <c r="V275" s="136"/>
      <c r="W275" s="136"/>
      <c r="X275" s="136"/>
    </row>
    <row r="276" spans="21:24" ht="12">
      <c r="U276" s="150"/>
      <c r="V276" s="136"/>
      <c r="W276" s="136"/>
      <c r="X276" s="136"/>
    </row>
    <row r="277" spans="21:24" ht="12">
      <c r="U277" s="150"/>
      <c r="V277" s="136"/>
      <c r="W277" s="136"/>
      <c r="X277" s="136"/>
    </row>
    <row r="278" spans="21:24" ht="12">
      <c r="U278" s="150"/>
      <c r="V278" s="136"/>
      <c r="W278" s="136"/>
      <c r="X278" s="136"/>
    </row>
    <row r="279" spans="21:24" ht="12">
      <c r="U279" s="150"/>
      <c r="V279" s="136"/>
      <c r="W279" s="136"/>
      <c r="X279" s="136"/>
    </row>
    <row r="280" spans="21:24" ht="12">
      <c r="U280" s="150"/>
      <c r="V280" s="136"/>
      <c r="W280" s="136"/>
      <c r="X280" s="136"/>
    </row>
    <row r="281" spans="21:24" ht="12">
      <c r="U281" s="150"/>
      <c r="V281" s="136"/>
      <c r="W281" s="136"/>
      <c r="X281" s="136"/>
    </row>
    <row r="282" spans="21:24" ht="12">
      <c r="U282" s="150"/>
      <c r="V282" s="136"/>
      <c r="W282" s="136"/>
      <c r="X282" s="136"/>
    </row>
    <row r="283" spans="21:24" ht="12">
      <c r="U283" s="150"/>
      <c r="V283" s="136"/>
      <c r="W283" s="136"/>
      <c r="X283" s="136"/>
    </row>
    <row r="284" spans="21:24" ht="12">
      <c r="U284" s="150"/>
      <c r="V284" s="136"/>
      <c r="W284" s="136"/>
      <c r="X284" s="136"/>
    </row>
    <row r="285" spans="21:24" ht="12">
      <c r="U285" s="150"/>
      <c r="V285" s="136"/>
      <c r="W285" s="136"/>
      <c r="X285" s="136"/>
    </row>
    <row r="286" spans="21:24" ht="12">
      <c r="U286" s="150"/>
      <c r="V286" s="136"/>
      <c r="W286" s="136"/>
      <c r="X286" s="136"/>
    </row>
    <row r="287" spans="21:24" ht="12">
      <c r="U287" s="150"/>
      <c r="V287" s="136"/>
      <c r="W287" s="136"/>
      <c r="X287" s="136"/>
    </row>
    <row r="288" spans="21:24" ht="12">
      <c r="U288" s="150"/>
      <c r="V288" s="136"/>
      <c r="W288" s="136"/>
      <c r="X288" s="136"/>
    </row>
    <row r="289" spans="21:24" ht="12">
      <c r="U289" s="150"/>
      <c r="V289" s="136"/>
      <c r="W289" s="136"/>
      <c r="X289" s="136"/>
    </row>
    <row r="290" spans="21:24" ht="12">
      <c r="U290" s="150"/>
      <c r="V290" s="136"/>
      <c r="W290" s="136"/>
      <c r="X290" s="136"/>
    </row>
    <row r="291" spans="21:24" ht="12">
      <c r="U291" s="150"/>
      <c r="V291" s="136"/>
      <c r="W291" s="136"/>
      <c r="X291" s="136"/>
    </row>
    <row r="292" spans="21:24" ht="12">
      <c r="U292" s="150"/>
      <c r="V292" s="136"/>
      <c r="W292" s="136"/>
      <c r="X292" s="136"/>
    </row>
    <row r="293" spans="21:24" ht="12">
      <c r="U293" s="150"/>
      <c r="V293" s="136"/>
      <c r="W293" s="136"/>
      <c r="X293" s="136"/>
    </row>
    <row r="294" spans="21:24" ht="12">
      <c r="U294" s="150"/>
      <c r="V294" s="136"/>
      <c r="W294" s="136"/>
      <c r="X294" s="136"/>
    </row>
    <row r="295" spans="21:24" ht="12">
      <c r="U295" s="150"/>
      <c r="V295" s="136"/>
      <c r="W295" s="136"/>
      <c r="X295" s="136"/>
    </row>
    <row r="296" spans="21:24" ht="12">
      <c r="U296" s="150"/>
      <c r="V296" s="136"/>
      <c r="W296" s="136"/>
      <c r="X296" s="136"/>
    </row>
    <row r="297" spans="21:24" ht="12">
      <c r="U297" s="150"/>
      <c r="V297" s="136"/>
      <c r="W297" s="136"/>
      <c r="X297" s="136"/>
    </row>
    <row r="298" spans="21:24" ht="12">
      <c r="U298" s="150"/>
      <c r="V298" s="136"/>
      <c r="W298" s="136"/>
      <c r="X298" s="136"/>
    </row>
    <row r="299" spans="21:24" ht="12">
      <c r="U299" s="150"/>
      <c r="V299" s="136"/>
      <c r="W299" s="136"/>
      <c r="X299" s="136"/>
    </row>
    <row r="300" spans="21:24" ht="12">
      <c r="U300" s="150"/>
      <c r="V300" s="136"/>
      <c r="W300" s="136"/>
      <c r="X300" s="136"/>
    </row>
    <row r="301" spans="21:24" ht="12">
      <c r="U301" s="150"/>
      <c r="V301" s="136"/>
      <c r="W301" s="136"/>
      <c r="X301" s="136"/>
    </row>
    <row r="302" spans="21:24" ht="12">
      <c r="U302" s="150"/>
      <c r="V302" s="136"/>
      <c r="W302" s="136"/>
      <c r="X302" s="136"/>
    </row>
    <row r="303" spans="21:24" ht="12">
      <c r="U303" s="150"/>
      <c r="V303" s="136"/>
      <c r="W303" s="136"/>
      <c r="X303" s="136"/>
    </row>
    <row r="304" spans="21:24" ht="12">
      <c r="U304" s="150"/>
      <c r="V304" s="136"/>
      <c r="W304" s="136"/>
      <c r="X304" s="136"/>
    </row>
    <row r="305" spans="21:24" ht="12">
      <c r="U305" s="150"/>
      <c r="V305" s="136"/>
      <c r="W305" s="136"/>
      <c r="X305" s="136"/>
    </row>
    <row r="306" spans="21:24" ht="12">
      <c r="U306" s="150"/>
      <c r="V306" s="136"/>
      <c r="W306" s="136"/>
      <c r="X306" s="136"/>
    </row>
    <row r="307" spans="21:24" ht="12">
      <c r="U307" s="150"/>
      <c r="V307" s="136"/>
      <c r="W307" s="136"/>
      <c r="X307" s="136"/>
    </row>
    <row r="308" spans="21:24" ht="12">
      <c r="U308" s="150"/>
      <c r="V308" s="136"/>
      <c r="W308" s="136"/>
      <c r="X308" s="136"/>
    </row>
    <row r="309" spans="21:24" ht="12">
      <c r="U309" s="150"/>
      <c r="V309" s="136"/>
      <c r="W309" s="136"/>
      <c r="X309" s="136"/>
    </row>
    <row r="310" spans="21:24" ht="12">
      <c r="U310" s="150"/>
      <c r="V310" s="136"/>
      <c r="W310" s="136"/>
      <c r="X310" s="136"/>
    </row>
    <row r="311" spans="21:24" ht="12">
      <c r="U311" s="150"/>
      <c r="V311" s="136"/>
      <c r="W311" s="136"/>
      <c r="X311" s="136"/>
    </row>
    <row r="312" spans="21:24" ht="12">
      <c r="U312" s="150"/>
      <c r="V312" s="136"/>
      <c r="W312" s="136"/>
      <c r="X312" s="136"/>
    </row>
    <row r="313" spans="21:24" ht="12">
      <c r="U313" s="150"/>
      <c r="V313" s="136"/>
      <c r="W313" s="136"/>
      <c r="X313" s="136"/>
    </row>
    <row r="314" spans="21:24" ht="12">
      <c r="U314" s="150"/>
      <c r="V314" s="136"/>
      <c r="W314" s="136"/>
      <c r="X314" s="136"/>
    </row>
    <row r="315" spans="21:24" ht="12">
      <c r="U315" s="150"/>
      <c r="V315" s="136"/>
      <c r="W315" s="136"/>
      <c r="X315" s="136"/>
    </row>
    <row r="316" spans="21:24" ht="12">
      <c r="U316" s="150"/>
      <c r="V316" s="136"/>
      <c r="W316" s="136"/>
      <c r="X316" s="136"/>
    </row>
    <row r="317" spans="21:24" ht="12">
      <c r="U317" s="150"/>
      <c r="V317" s="136"/>
      <c r="W317" s="136"/>
      <c r="X317" s="136"/>
    </row>
    <row r="318" spans="21:24" ht="12">
      <c r="U318" s="150"/>
      <c r="V318" s="136"/>
      <c r="W318" s="136"/>
      <c r="X318" s="136"/>
    </row>
    <row r="319" spans="21:24" ht="12">
      <c r="U319" s="150"/>
      <c r="V319" s="136"/>
      <c r="W319" s="136"/>
      <c r="X319" s="136"/>
    </row>
    <row r="320" spans="21:24" ht="12">
      <c r="U320" s="150"/>
      <c r="V320" s="136"/>
      <c r="W320" s="136"/>
      <c r="X320" s="136"/>
    </row>
    <row r="321" spans="21:24" ht="12">
      <c r="U321" s="150"/>
      <c r="V321" s="136"/>
      <c r="W321" s="136"/>
      <c r="X321" s="136"/>
    </row>
    <row r="322" spans="21:24" ht="12">
      <c r="U322" s="150"/>
      <c r="V322" s="136"/>
      <c r="W322" s="136"/>
      <c r="X322" s="136"/>
    </row>
    <row r="323" spans="21:24" ht="12">
      <c r="U323" s="150"/>
      <c r="V323" s="136"/>
      <c r="W323" s="136"/>
      <c r="X323" s="136"/>
    </row>
    <row r="324" spans="21:24" ht="12">
      <c r="U324" s="150"/>
      <c r="V324" s="136"/>
      <c r="W324" s="136"/>
      <c r="X324" s="136"/>
    </row>
    <row r="325" spans="21:24" ht="12">
      <c r="U325" s="150"/>
      <c r="V325" s="136"/>
      <c r="W325" s="136"/>
      <c r="X325" s="136"/>
    </row>
    <row r="326" spans="21:24" ht="12">
      <c r="U326" s="150"/>
      <c r="V326" s="136"/>
      <c r="W326" s="136"/>
      <c r="X326" s="136"/>
    </row>
    <row r="327" spans="21:24" ht="12">
      <c r="U327" s="150"/>
      <c r="V327" s="136"/>
      <c r="W327" s="136"/>
      <c r="X327" s="136"/>
    </row>
    <row r="328" spans="21:24" ht="12">
      <c r="U328" s="150"/>
      <c r="V328" s="136"/>
      <c r="W328" s="136"/>
      <c r="X328" s="136"/>
    </row>
    <row r="329" spans="21:24" ht="12">
      <c r="U329" s="150"/>
      <c r="V329" s="136"/>
      <c r="W329" s="136"/>
      <c r="X329" s="136"/>
    </row>
    <row r="330" spans="21:24" ht="12">
      <c r="U330" s="150"/>
      <c r="V330" s="136"/>
      <c r="W330" s="136"/>
      <c r="X330" s="136"/>
    </row>
    <row r="331" spans="21:24" ht="12">
      <c r="U331" s="150"/>
      <c r="V331" s="136"/>
      <c r="W331" s="136"/>
      <c r="X331" s="136"/>
    </row>
    <row r="332" spans="21:24" ht="12">
      <c r="U332" s="150"/>
      <c r="V332" s="136"/>
      <c r="W332" s="136"/>
      <c r="X332" s="136"/>
    </row>
    <row r="333" spans="21:24" ht="12">
      <c r="U333" s="150"/>
      <c r="V333" s="136"/>
      <c r="W333" s="136"/>
      <c r="X333" s="136"/>
    </row>
    <row r="334" spans="21:24" ht="12">
      <c r="U334" s="150"/>
      <c r="V334" s="136"/>
      <c r="W334" s="136"/>
      <c r="X334" s="136"/>
    </row>
    <row r="335" spans="21:24" ht="12">
      <c r="U335" s="150"/>
      <c r="V335" s="136"/>
      <c r="W335" s="136"/>
      <c r="X335" s="136"/>
    </row>
    <row r="336" spans="21:24" ht="12">
      <c r="U336" s="150"/>
      <c r="V336" s="136"/>
      <c r="W336" s="136"/>
      <c r="X336" s="136"/>
    </row>
    <row r="337" spans="21:24" ht="12">
      <c r="U337" s="150"/>
      <c r="V337" s="136"/>
      <c r="W337" s="136"/>
      <c r="X337" s="136"/>
    </row>
    <row r="338" spans="21:24" ht="12">
      <c r="U338" s="150"/>
      <c r="V338" s="136"/>
      <c r="W338" s="136"/>
      <c r="X338" s="136"/>
    </row>
    <row r="339" spans="21:24" ht="12">
      <c r="U339" s="150"/>
      <c r="V339" s="136"/>
      <c r="W339" s="136"/>
      <c r="X339" s="136"/>
    </row>
    <row r="340" spans="21:24" ht="12">
      <c r="U340" s="150"/>
      <c r="V340" s="136"/>
      <c r="W340" s="136"/>
      <c r="X340" s="136"/>
    </row>
    <row r="341" spans="21:24" ht="12">
      <c r="U341" s="150"/>
      <c r="V341" s="136"/>
      <c r="W341" s="136"/>
      <c r="X341" s="136"/>
    </row>
    <row r="342" spans="21:24" ht="12">
      <c r="U342" s="150"/>
      <c r="V342" s="136"/>
      <c r="W342" s="136"/>
      <c r="X342" s="136"/>
    </row>
    <row r="343" spans="21:24" ht="12">
      <c r="U343" s="150"/>
      <c r="V343" s="136"/>
      <c r="W343" s="136"/>
      <c r="X343" s="136"/>
    </row>
    <row r="344" spans="21:24" ht="12">
      <c r="U344" s="150"/>
      <c r="V344" s="136"/>
      <c r="W344" s="136"/>
      <c r="X344" s="136"/>
    </row>
    <row r="345" spans="21:24" ht="12">
      <c r="U345" s="150"/>
      <c r="V345" s="136"/>
      <c r="W345" s="136"/>
      <c r="X345" s="136"/>
    </row>
    <row r="346" spans="21:24" ht="12">
      <c r="U346" s="150"/>
      <c r="V346" s="136"/>
      <c r="W346" s="136"/>
      <c r="X346" s="136"/>
    </row>
    <row r="347" spans="21:24" ht="12">
      <c r="U347" s="150"/>
      <c r="V347" s="136"/>
      <c r="W347" s="136"/>
      <c r="X347" s="136"/>
    </row>
    <row r="348" spans="21:24" ht="12">
      <c r="U348" s="150"/>
      <c r="V348" s="136"/>
      <c r="W348" s="136"/>
      <c r="X348" s="136"/>
    </row>
    <row r="349" spans="21:24" ht="12">
      <c r="U349" s="150"/>
      <c r="V349" s="136"/>
      <c r="W349" s="136"/>
      <c r="X349" s="136"/>
    </row>
    <row r="350" spans="21:24" ht="12">
      <c r="U350" s="150"/>
      <c r="V350" s="136"/>
      <c r="W350" s="136"/>
      <c r="X350" s="136"/>
    </row>
    <row r="351" spans="21:24" ht="12">
      <c r="U351" s="150"/>
      <c r="V351" s="136"/>
      <c r="W351" s="136"/>
      <c r="X351" s="136"/>
    </row>
    <row r="352" spans="21:24" ht="12">
      <c r="U352" s="150"/>
      <c r="V352" s="136"/>
      <c r="W352" s="136"/>
      <c r="X352" s="136"/>
    </row>
    <row r="353" spans="21:24" ht="12">
      <c r="U353" s="150"/>
      <c r="V353" s="136"/>
      <c r="W353" s="136"/>
      <c r="X353" s="136"/>
    </row>
    <row r="354" spans="21:24" ht="12">
      <c r="U354" s="150"/>
      <c r="V354" s="136"/>
      <c r="W354" s="136"/>
      <c r="X354" s="136"/>
    </row>
    <row r="355" spans="21:24" ht="12">
      <c r="U355" s="150"/>
      <c r="V355" s="136"/>
      <c r="W355" s="136"/>
      <c r="X355" s="136"/>
    </row>
    <row r="356" spans="21:24" ht="12">
      <c r="U356" s="150"/>
      <c r="V356" s="136"/>
      <c r="W356" s="136"/>
      <c r="X356" s="136"/>
    </row>
    <row r="357" spans="21:24" ht="12">
      <c r="U357" s="150"/>
      <c r="V357" s="136"/>
      <c r="W357" s="136"/>
      <c r="X357" s="136"/>
    </row>
    <row r="358" spans="21:24" ht="12">
      <c r="U358" s="150"/>
      <c r="V358" s="136"/>
      <c r="W358" s="136"/>
      <c r="X358" s="136"/>
    </row>
    <row r="359" spans="21:24" ht="12">
      <c r="U359" s="150"/>
      <c r="V359" s="136"/>
      <c r="W359" s="136"/>
      <c r="X359" s="136"/>
    </row>
    <row r="360" spans="21:24" ht="12">
      <c r="U360" s="150"/>
      <c r="V360" s="136"/>
      <c r="W360" s="136"/>
      <c r="X360" s="136"/>
    </row>
    <row r="361" spans="21:24" ht="12">
      <c r="U361" s="150"/>
      <c r="V361" s="136"/>
      <c r="W361" s="136"/>
      <c r="X361" s="136"/>
    </row>
    <row r="362" spans="21:24" ht="12">
      <c r="U362" s="150"/>
      <c r="V362" s="136"/>
      <c r="W362" s="136"/>
      <c r="X362" s="136"/>
    </row>
    <row r="363" spans="21:24" ht="12">
      <c r="U363" s="150"/>
      <c r="V363" s="136"/>
      <c r="W363" s="136"/>
      <c r="X363" s="136"/>
    </row>
    <row r="364" spans="21:24" ht="12">
      <c r="U364" s="150"/>
      <c r="V364" s="136"/>
      <c r="W364" s="136"/>
      <c r="X364" s="136"/>
    </row>
    <row r="365" spans="21:24" ht="12">
      <c r="U365" s="150"/>
      <c r="V365" s="136"/>
      <c r="W365" s="136"/>
      <c r="X365" s="136"/>
    </row>
    <row r="366" spans="21:24" ht="12">
      <c r="U366" s="150"/>
      <c r="V366" s="136"/>
      <c r="W366" s="136"/>
      <c r="X366" s="136"/>
    </row>
    <row r="367" spans="21:24" ht="12">
      <c r="U367" s="150"/>
      <c r="V367" s="136"/>
      <c r="W367" s="136"/>
      <c r="X367" s="136"/>
    </row>
    <row r="368" spans="21:24" ht="12">
      <c r="U368" s="150"/>
      <c r="V368" s="136"/>
      <c r="W368" s="136"/>
      <c r="X368" s="136"/>
    </row>
    <row r="369" spans="21:24" ht="12">
      <c r="U369" s="150"/>
      <c r="V369" s="136"/>
      <c r="W369" s="136"/>
      <c r="X369" s="136"/>
    </row>
    <row r="370" spans="21:24" ht="12">
      <c r="U370" s="150"/>
      <c r="V370" s="136"/>
      <c r="W370" s="136"/>
      <c r="X370" s="136"/>
    </row>
    <row r="371" spans="21:24" ht="12">
      <c r="U371" s="150"/>
      <c r="V371" s="136"/>
      <c r="W371" s="136"/>
      <c r="X371" s="136"/>
    </row>
    <row r="372" spans="21:24" ht="12">
      <c r="U372" s="150"/>
      <c r="V372" s="136"/>
      <c r="W372" s="136"/>
      <c r="X372" s="136"/>
    </row>
    <row r="373" spans="21:24" ht="12">
      <c r="U373" s="150"/>
      <c r="V373" s="136"/>
      <c r="W373" s="136"/>
      <c r="X373" s="136"/>
    </row>
    <row r="374" spans="21:24" ht="12">
      <c r="U374" s="150"/>
      <c r="V374" s="136"/>
      <c r="W374" s="136"/>
      <c r="X374" s="136"/>
    </row>
    <row r="375" spans="21:24" ht="12">
      <c r="U375" s="150"/>
      <c r="V375" s="136"/>
      <c r="W375" s="136"/>
      <c r="X375" s="136"/>
    </row>
    <row r="376" spans="21:24" ht="12">
      <c r="U376" s="150"/>
      <c r="V376" s="136"/>
      <c r="W376" s="136"/>
      <c r="X376" s="136"/>
    </row>
    <row r="377" spans="21:24" ht="12">
      <c r="U377" s="150"/>
      <c r="V377" s="136"/>
      <c r="W377" s="136"/>
      <c r="X377" s="136"/>
    </row>
    <row r="378" spans="21:24" ht="12">
      <c r="U378" s="150"/>
      <c r="V378" s="136"/>
      <c r="W378" s="136"/>
      <c r="X378" s="136"/>
    </row>
    <row r="379" spans="21:24" ht="12">
      <c r="U379" s="150"/>
      <c r="V379" s="136"/>
      <c r="W379" s="136"/>
      <c r="X379" s="136"/>
    </row>
    <row r="380" spans="21:24" ht="12">
      <c r="U380" s="150"/>
      <c r="V380" s="136"/>
      <c r="W380" s="136"/>
      <c r="X380" s="136"/>
    </row>
    <row r="381" spans="21:24" ht="12">
      <c r="U381" s="150"/>
      <c r="V381" s="136"/>
      <c r="W381" s="136"/>
      <c r="X381" s="136"/>
    </row>
    <row r="382" spans="21:24" ht="12">
      <c r="U382" s="150"/>
      <c r="V382" s="136"/>
      <c r="W382" s="136"/>
      <c r="X382" s="136"/>
    </row>
    <row r="383" spans="21:24" ht="12">
      <c r="U383" s="150"/>
      <c r="V383" s="136"/>
      <c r="W383" s="136"/>
      <c r="X383" s="136"/>
    </row>
    <row r="384" spans="21:24" ht="12">
      <c r="U384" s="150"/>
      <c r="V384" s="136"/>
      <c r="W384" s="136"/>
      <c r="X384" s="136"/>
    </row>
    <row r="385" spans="21:24" ht="12">
      <c r="U385" s="150"/>
      <c r="V385" s="136"/>
      <c r="W385" s="136"/>
      <c r="X385" s="136"/>
    </row>
    <row r="386" spans="21:24" ht="12">
      <c r="U386" s="150"/>
      <c r="V386" s="136"/>
      <c r="W386" s="136"/>
      <c r="X386" s="136"/>
    </row>
    <row r="387" spans="21:24" ht="12">
      <c r="U387" s="150"/>
      <c r="V387" s="136"/>
      <c r="W387" s="136"/>
      <c r="X387" s="136"/>
    </row>
    <row r="388" spans="21:24" ht="12">
      <c r="U388" s="150"/>
      <c r="V388" s="136"/>
      <c r="W388" s="136"/>
      <c r="X388" s="136"/>
    </row>
    <row r="389" spans="21:24" ht="12">
      <c r="U389" s="150"/>
      <c r="V389" s="136"/>
      <c r="W389" s="136"/>
      <c r="X389" s="136"/>
    </row>
    <row r="390" spans="21:24" ht="12">
      <c r="U390" s="150"/>
      <c r="V390" s="136"/>
      <c r="W390" s="136"/>
      <c r="X390" s="136"/>
    </row>
    <row r="391" spans="21:24" ht="12">
      <c r="U391" s="150"/>
      <c r="V391" s="136"/>
      <c r="W391" s="136"/>
      <c r="X391" s="136"/>
    </row>
    <row r="392" spans="21:24" ht="12">
      <c r="U392" s="150"/>
      <c r="V392" s="136"/>
      <c r="W392" s="136"/>
      <c r="X392" s="136"/>
    </row>
    <row r="393" spans="21:24" ht="12">
      <c r="U393" s="150"/>
      <c r="V393" s="136"/>
      <c r="W393" s="136"/>
      <c r="X393" s="136"/>
    </row>
    <row r="394" spans="21:24" ht="12">
      <c r="U394" s="150"/>
      <c r="V394" s="136"/>
      <c r="W394" s="136"/>
      <c r="X394" s="136"/>
    </row>
    <row r="395" spans="21:24" ht="12">
      <c r="U395" s="150"/>
      <c r="V395" s="136"/>
      <c r="W395" s="136"/>
      <c r="X395" s="136"/>
    </row>
    <row r="396" spans="21:24" ht="12">
      <c r="U396" s="150"/>
      <c r="V396" s="136"/>
      <c r="W396" s="136"/>
      <c r="X396" s="136"/>
    </row>
    <row r="397" spans="21:24" ht="12">
      <c r="U397" s="150"/>
      <c r="V397" s="136"/>
      <c r="W397" s="136"/>
      <c r="X397" s="136"/>
    </row>
    <row r="398" spans="21:24" ht="12">
      <c r="U398" s="150"/>
      <c r="V398" s="136"/>
      <c r="W398" s="136"/>
      <c r="X398" s="136"/>
    </row>
    <row r="399" spans="21:24" ht="12">
      <c r="U399" s="150"/>
      <c r="V399" s="136"/>
      <c r="W399" s="136"/>
      <c r="X399" s="136"/>
    </row>
    <row r="400" spans="21:24" ht="12">
      <c r="U400" s="150"/>
      <c r="V400" s="136"/>
      <c r="W400" s="136"/>
      <c r="X400" s="136"/>
    </row>
    <row r="401" spans="21:24" ht="12">
      <c r="U401" s="150"/>
      <c r="V401" s="136"/>
      <c r="W401" s="136"/>
      <c r="X401" s="136"/>
    </row>
    <row r="402" spans="21:24" ht="12">
      <c r="U402" s="150"/>
      <c r="V402" s="136"/>
      <c r="W402" s="136"/>
      <c r="X402" s="136"/>
    </row>
    <row r="403" spans="21:24" ht="12">
      <c r="U403" s="150"/>
      <c r="V403" s="136"/>
      <c r="W403" s="136"/>
      <c r="X403" s="136"/>
    </row>
    <row r="404" spans="21:24" ht="12">
      <c r="U404" s="150"/>
      <c r="V404" s="136"/>
      <c r="W404" s="136"/>
      <c r="X404" s="136"/>
    </row>
    <row r="405" spans="21:24" ht="12">
      <c r="U405" s="150"/>
      <c r="V405" s="136"/>
      <c r="W405" s="136"/>
      <c r="X405" s="136"/>
    </row>
    <row r="406" spans="21:24" ht="12">
      <c r="U406" s="150"/>
      <c r="V406" s="136"/>
      <c r="W406" s="136"/>
      <c r="X406" s="136"/>
    </row>
    <row r="407" spans="21:24" ht="12">
      <c r="U407" s="150"/>
      <c r="V407" s="136"/>
      <c r="W407" s="136"/>
      <c r="X407" s="136"/>
    </row>
    <row r="408" spans="21:24" ht="12">
      <c r="U408" s="150"/>
      <c r="V408" s="136"/>
      <c r="W408" s="136"/>
      <c r="X408" s="136"/>
    </row>
    <row r="409" spans="21:24" ht="12">
      <c r="U409" s="150"/>
      <c r="V409" s="136"/>
      <c r="W409" s="136"/>
      <c r="X409" s="136"/>
    </row>
    <row r="410" spans="21:24" ht="12">
      <c r="U410" s="150"/>
      <c r="V410" s="136"/>
      <c r="W410" s="136"/>
      <c r="X410" s="136"/>
    </row>
    <row r="411" spans="21:24" ht="12">
      <c r="U411" s="150"/>
      <c r="V411" s="136"/>
      <c r="W411" s="136"/>
      <c r="X411" s="136"/>
    </row>
    <row r="412" spans="21:24" ht="12">
      <c r="U412" s="150"/>
      <c r="V412" s="136"/>
      <c r="W412" s="136"/>
      <c r="X412" s="136"/>
    </row>
    <row r="413" spans="21:24" ht="12">
      <c r="U413" s="150"/>
      <c r="V413" s="136"/>
      <c r="W413" s="136"/>
      <c r="X413" s="136"/>
    </row>
    <row r="414" spans="21:24" ht="12">
      <c r="U414" s="150"/>
      <c r="V414" s="136"/>
      <c r="W414" s="136"/>
      <c r="X414" s="136"/>
    </row>
    <row r="415" spans="21:24" ht="12">
      <c r="U415" s="150"/>
      <c r="V415" s="136"/>
      <c r="W415" s="136"/>
      <c r="X415" s="136"/>
    </row>
    <row r="416" spans="21:24" ht="12">
      <c r="U416" s="150"/>
      <c r="V416" s="136"/>
      <c r="W416" s="136"/>
      <c r="X416" s="136"/>
    </row>
    <row r="417" spans="21:24" ht="12">
      <c r="U417" s="150"/>
      <c r="V417" s="136"/>
      <c r="W417" s="136"/>
      <c r="X417" s="136"/>
    </row>
    <row r="418" spans="21:24" ht="12">
      <c r="U418" s="150"/>
      <c r="V418" s="136"/>
      <c r="W418" s="136"/>
      <c r="X418" s="136"/>
    </row>
    <row r="419" spans="21:24" ht="12">
      <c r="U419" s="150"/>
      <c r="V419" s="136"/>
      <c r="W419" s="136"/>
      <c r="X419" s="136"/>
    </row>
    <row r="420" spans="21:24" ht="12">
      <c r="U420" s="150"/>
      <c r="V420" s="136"/>
      <c r="W420" s="136"/>
      <c r="X420" s="136"/>
    </row>
    <row r="421" spans="21:24" ht="12">
      <c r="U421" s="150"/>
      <c r="V421" s="136"/>
      <c r="W421" s="136"/>
      <c r="X421" s="136"/>
    </row>
    <row r="422" spans="21:24" ht="12">
      <c r="U422" s="150"/>
      <c r="V422" s="136"/>
      <c r="W422" s="136"/>
      <c r="X422" s="136"/>
    </row>
    <row r="423" spans="21:24" ht="12">
      <c r="U423" s="150"/>
      <c r="V423" s="136"/>
      <c r="W423" s="136"/>
      <c r="X423" s="136"/>
    </row>
    <row r="424" spans="21:24" ht="12">
      <c r="U424" s="150"/>
      <c r="V424" s="136"/>
      <c r="W424" s="136"/>
      <c r="X424" s="136"/>
    </row>
    <row r="425" spans="21:24" ht="12">
      <c r="U425" s="150"/>
      <c r="V425" s="136"/>
      <c r="W425" s="136"/>
      <c r="X425" s="136"/>
    </row>
    <row r="426" spans="21:24" ht="12">
      <c r="U426" s="150"/>
      <c r="V426" s="136"/>
      <c r="W426" s="136"/>
      <c r="X426" s="136"/>
    </row>
    <row r="427" spans="21:24" ht="12">
      <c r="U427" s="150"/>
      <c r="V427" s="136"/>
      <c r="W427" s="136"/>
      <c r="X427" s="136"/>
    </row>
    <row r="428" spans="21:24" ht="12">
      <c r="U428" s="150"/>
      <c r="V428" s="136"/>
      <c r="W428" s="136"/>
      <c r="X428" s="136"/>
    </row>
    <row r="429" spans="21:24" ht="12">
      <c r="U429" s="150"/>
      <c r="V429" s="136"/>
      <c r="W429" s="136"/>
      <c r="X429" s="136"/>
    </row>
    <row r="430" spans="21:24" ht="12">
      <c r="U430" s="150"/>
      <c r="V430" s="136"/>
      <c r="W430" s="136"/>
      <c r="X430" s="136"/>
    </row>
    <row r="431" spans="21:24" ht="12">
      <c r="U431" s="150"/>
      <c r="V431" s="136"/>
      <c r="W431" s="136"/>
      <c r="X431" s="136"/>
    </row>
    <row r="432" spans="21:24" ht="12">
      <c r="U432" s="150"/>
      <c r="V432" s="136"/>
      <c r="W432" s="136"/>
      <c r="X432" s="136"/>
    </row>
    <row r="433" spans="21:24" ht="12">
      <c r="U433" s="150"/>
      <c r="V433" s="136"/>
      <c r="W433" s="136"/>
      <c r="X433" s="136"/>
    </row>
    <row r="434" spans="21:24" ht="12">
      <c r="U434" s="150"/>
      <c r="V434" s="136"/>
      <c r="W434" s="136"/>
      <c r="X434" s="136"/>
    </row>
    <row r="435" spans="21:24" ht="12">
      <c r="U435" s="150"/>
      <c r="V435" s="136"/>
      <c r="W435" s="136"/>
      <c r="X435" s="136"/>
    </row>
    <row r="436" spans="21:24" ht="12">
      <c r="U436" s="150"/>
      <c r="V436" s="136"/>
      <c r="W436" s="136"/>
      <c r="X436" s="136"/>
    </row>
    <row r="437" spans="21:24" ht="12">
      <c r="U437" s="150"/>
      <c r="V437" s="136"/>
      <c r="W437" s="136"/>
      <c r="X437" s="136"/>
    </row>
    <row r="438" spans="21:24" ht="12">
      <c r="U438" s="150"/>
      <c r="V438" s="136"/>
      <c r="W438" s="136"/>
      <c r="X438" s="136"/>
    </row>
    <row r="439" spans="21:24" ht="12">
      <c r="U439" s="150"/>
      <c r="V439" s="136"/>
      <c r="W439" s="136"/>
      <c r="X439" s="136"/>
    </row>
    <row r="440" spans="21:24" ht="12">
      <c r="U440" s="150"/>
      <c r="V440" s="136"/>
      <c r="W440" s="136"/>
      <c r="X440" s="136"/>
    </row>
    <row r="441" spans="21:24" ht="12">
      <c r="U441" s="150"/>
      <c r="V441" s="136"/>
      <c r="W441" s="136"/>
      <c r="X441" s="136"/>
    </row>
    <row r="442" spans="21:24" ht="12">
      <c r="U442" s="150"/>
      <c r="V442" s="136"/>
      <c r="W442" s="136"/>
      <c r="X442" s="136"/>
    </row>
    <row r="443" spans="21:24" ht="12">
      <c r="U443" s="150"/>
      <c r="V443" s="136"/>
      <c r="W443" s="136"/>
      <c r="X443" s="136"/>
    </row>
    <row r="444" spans="21:24" ht="12">
      <c r="U444" s="150"/>
      <c r="V444" s="136"/>
      <c r="W444" s="136"/>
      <c r="X444" s="136"/>
    </row>
    <row r="445" spans="21:24" ht="12">
      <c r="U445" s="150"/>
      <c r="V445" s="136"/>
      <c r="W445" s="136"/>
      <c r="X445" s="136"/>
    </row>
    <row r="446" spans="21:24" ht="12">
      <c r="U446" s="150"/>
      <c r="V446" s="136"/>
      <c r="W446" s="136"/>
      <c r="X446" s="136"/>
    </row>
    <row r="447" spans="21:24" ht="12">
      <c r="U447" s="150"/>
      <c r="V447" s="136"/>
      <c r="W447" s="136"/>
      <c r="X447" s="136"/>
    </row>
    <row r="448" spans="21:24" ht="12">
      <c r="U448" s="150"/>
      <c r="V448" s="136"/>
      <c r="W448" s="136"/>
      <c r="X448" s="136"/>
    </row>
    <row r="449" spans="21:24" ht="12">
      <c r="U449" s="150"/>
      <c r="V449" s="136"/>
      <c r="W449" s="136"/>
      <c r="X449" s="136"/>
    </row>
    <row r="450" spans="21:24" ht="12">
      <c r="U450" s="150"/>
      <c r="V450" s="136"/>
      <c r="W450" s="136"/>
      <c r="X450" s="136"/>
    </row>
    <row r="451" spans="21:24" ht="12">
      <c r="U451" s="150"/>
      <c r="V451" s="136"/>
      <c r="W451" s="136"/>
      <c r="X451" s="136"/>
    </row>
    <row r="452" spans="21:24" ht="12">
      <c r="U452" s="150"/>
      <c r="V452" s="136"/>
      <c r="W452" s="136"/>
      <c r="X452" s="136"/>
    </row>
    <row r="453" spans="21:24" ht="12">
      <c r="U453" s="150"/>
      <c r="V453" s="136"/>
      <c r="W453" s="136"/>
      <c r="X453" s="136"/>
    </row>
    <row r="454" spans="21:24" ht="12">
      <c r="U454" s="150"/>
      <c r="V454" s="136"/>
      <c r="W454" s="136"/>
      <c r="X454" s="136"/>
    </row>
    <row r="455" spans="21:24" ht="12">
      <c r="U455" s="150"/>
      <c r="V455" s="136"/>
      <c r="W455" s="136"/>
      <c r="X455" s="136"/>
    </row>
    <row r="456" spans="21:24" ht="12">
      <c r="U456" s="150"/>
      <c r="V456" s="136"/>
      <c r="W456" s="136"/>
      <c r="X456" s="136"/>
    </row>
    <row r="457" spans="21:24" ht="12">
      <c r="U457" s="150"/>
      <c r="V457" s="136"/>
      <c r="W457" s="136"/>
      <c r="X457" s="136"/>
    </row>
    <row r="458" spans="21:24" ht="12">
      <c r="U458" s="150"/>
      <c r="V458" s="136"/>
      <c r="W458" s="136"/>
      <c r="X458" s="136"/>
    </row>
    <row r="459" spans="21:24" ht="12">
      <c r="U459" s="150"/>
      <c r="V459" s="136"/>
      <c r="W459" s="136"/>
      <c r="X459" s="136"/>
    </row>
    <row r="460" spans="21:24" ht="12">
      <c r="U460" s="150"/>
      <c r="V460" s="136"/>
      <c r="W460" s="136"/>
      <c r="X460" s="136"/>
    </row>
    <row r="461" spans="21:24" ht="12">
      <c r="U461" s="150"/>
      <c r="V461" s="136"/>
      <c r="W461" s="136"/>
      <c r="X461" s="136"/>
    </row>
    <row r="462" spans="21:24" ht="12">
      <c r="U462" s="150"/>
      <c r="V462" s="136"/>
      <c r="W462" s="136"/>
      <c r="X462" s="136"/>
    </row>
    <row r="463" spans="21:24" ht="12">
      <c r="U463" s="150"/>
      <c r="V463" s="136"/>
      <c r="W463" s="136"/>
      <c r="X463" s="136"/>
    </row>
    <row r="464" spans="21:24" ht="12">
      <c r="U464" s="150"/>
      <c r="V464" s="136"/>
      <c r="W464" s="136"/>
      <c r="X464" s="136"/>
    </row>
    <row r="465" spans="21:24" ht="12">
      <c r="U465" s="150"/>
      <c r="V465" s="136"/>
      <c r="W465" s="136"/>
      <c r="X465" s="136"/>
    </row>
    <row r="466" spans="21:24" ht="12">
      <c r="U466" s="150"/>
      <c r="V466" s="136"/>
      <c r="W466" s="136"/>
      <c r="X466" s="136"/>
    </row>
    <row r="467" spans="21:24" ht="12">
      <c r="U467" s="150"/>
      <c r="V467" s="136"/>
      <c r="W467" s="136"/>
      <c r="X467" s="136"/>
    </row>
    <row r="468" spans="21:24" ht="12">
      <c r="U468" s="150"/>
      <c r="V468" s="136"/>
      <c r="W468" s="136"/>
      <c r="X468" s="136"/>
    </row>
    <row r="469" spans="21:24" ht="12">
      <c r="U469" s="150"/>
      <c r="V469" s="136"/>
      <c r="W469" s="136"/>
      <c r="X469" s="136"/>
    </row>
    <row r="470" spans="21:24" ht="12">
      <c r="U470" s="150"/>
      <c r="V470" s="136"/>
      <c r="W470" s="136"/>
      <c r="X470" s="136"/>
    </row>
    <row r="471" spans="21:24" ht="12">
      <c r="U471" s="150"/>
      <c r="V471" s="136"/>
      <c r="W471" s="136"/>
      <c r="X471" s="136"/>
    </row>
    <row r="472" spans="21:24" ht="12">
      <c r="U472" s="150"/>
      <c r="V472" s="136"/>
      <c r="W472" s="136"/>
      <c r="X472" s="136"/>
    </row>
    <row r="473" spans="21:24" ht="12">
      <c r="U473" s="150"/>
      <c r="V473" s="136"/>
      <c r="W473" s="136"/>
      <c r="X473" s="136"/>
    </row>
    <row r="474" spans="21:23" ht="12">
      <c r="U474" s="260"/>
      <c r="V474" s="261"/>
      <c r="W474" s="261"/>
    </row>
  </sheetData>
  <sheetProtection password="9DBB" sheet="1" selectLockedCells="1"/>
  <mergeCells count="151">
    <mergeCell ref="S44:T44"/>
    <mergeCell ref="I12:J12"/>
    <mergeCell ref="I13:J13"/>
    <mergeCell ref="I14:J14"/>
    <mergeCell ref="I15:J15"/>
    <mergeCell ref="I16:J16"/>
    <mergeCell ref="I17:J17"/>
    <mergeCell ref="I24:J24"/>
    <mergeCell ref="I25:J25"/>
    <mergeCell ref="I26:J26"/>
    <mergeCell ref="M26:N26"/>
    <mergeCell ref="M25:N25"/>
    <mergeCell ref="M24:N24"/>
    <mergeCell ref="I18:J18"/>
    <mergeCell ref="I19:J19"/>
    <mergeCell ref="I20:J20"/>
    <mergeCell ref="I21:J21"/>
    <mergeCell ref="I22:J22"/>
    <mergeCell ref="I23:J23"/>
    <mergeCell ref="M23:N23"/>
    <mergeCell ref="M17:N17"/>
    <mergeCell ref="M16:N16"/>
    <mergeCell ref="M15:N15"/>
    <mergeCell ref="M14:N14"/>
    <mergeCell ref="M13:N13"/>
    <mergeCell ref="M12:N12"/>
    <mergeCell ref="M22:N22"/>
    <mergeCell ref="M21:N21"/>
    <mergeCell ref="M20:N20"/>
    <mergeCell ref="M19:N19"/>
    <mergeCell ref="M18:N18"/>
    <mergeCell ref="R12:T12"/>
    <mergeCell ref="R13:T13"/>
    <mergeCell ref="R14:T14"/>
    <mergeCell ref="R15:T15"/>
    <mergeCell ref="R16:T16"/>
    <mergeCell ref="R17:T17"/>
    <mergeCell ref="R18:T18"/>
    <mergeCell ref="P18:Q18"/>
    <mergeCell ref="P19:Q19"/>
    <mergeCell ref="P12:Q12"/>
    <mergeCell ref="P13:Q13"/>
    <mergeCell ref="P14:Q14"/>
    <mergeCell ref="P15:Q15"/>
    <mergeCell ref="P16:Q16"/>
    <mergeCell ref="P17:Q17"/>
    <mergeCell ref="R19:T19"/>
    <mergeCell ref="M42:N42"/>
    <mergeCell ref="M43:N43"/>
    <mergeCell ref="I38:J38"/>
    <mergeCell ref="I39:J39"/>
    <mergeCell ref="I40:J40"/>
    <mergeCell ref="I41:J41"/>
    <mergeCell ref="I42:J42"/>
    <mergeCell ref="I43:J43"/>
    <mergeCell ref="M38:N38"/>
    <mergeCell ref="M39:N39"/>
    <mergeCell ref="I34:J34"/>
    <mergeCell ref="I35:J35"/>
    <mergeCell ref="I36:J36"/>
    <mergeCell ref="I37:J37"/>
    <mergeCell ref="M34:N34"/>
    <mergeCell ref="M35:N35"/>
    <mergeCell ref="M36:N36"/>
    <mergeCell ref="M37:N37"/>
    <mergeCell ref="R40:T40"/>
    <mergeCell ref="R41:T41"/>
    <mergeCell ref="P34:Q34"/>
    <mergeCell ref="P35:Q35"/>
    <mergeCell ref="P36:Q36"/>
    <mergeCell ref="P37:Q37"/>
    <mergeCell ref="P38:Q38"/>
    <mergeCell ref="P39:Q39"/>
    <mergeCell ref="P40:Q40"/>
    <mergeCell ref="P41:Q41"/>
    <mergeCell ref="M40:N40"/>
    <mergeCell ref="M41:N41"/>
    <mergeCell ref="O7:T7"/>
    <mergeCell ref="O29:T29"/>
    <mergeCell ref="S27:T27"/>
    <mergeCell ref="R34:T34"/>
    <mergeCell ref="R35:T35"/>
    <mergeCell ref="R39:T39"/>
    <mergeCell ref="R20:T20"/>
    <mergeCell ref="R21:T21"/>
    <mergeCell ref="R22:T22"/>
    <mergeCell ref="R23:T23"/>
    <mergeCell ref="R24:T24"/>
    <mergeCell ref="P24:Q24"/>
    <mergeCell ref="P25:Q25"/>
    <mergeCell ref="P26:Q26"/>
    <mergeCell ref="R25:T25"/>
    <mergeCell ref="R26:T26"/>
    <mergeCell ref="P20:Q20"/>
    <mergeCell ref="P21:Q21"/>
    <mergeCell ref="P22:Q22"/>
    <mergeCell ref="P23:Q23"/>
    <mergeCell ref="Q68:T68"/>
    <mergeCell ref="Q60:T60"/>
    <mergeCell ref="Q61:T61"/>
    <mergeCell ref="Q52:T52"/>
    <mergeCell ref="Q53:T53"/>
    <mergeCell ref="Q66:T66"/>
    <mergeCell ref="Q67:T67"/>
    <mergeCell ref="Q64:T64"/>
    <mergeCell ref="Q65:T65"/>
    <mergeCell ref="C50:O67"/>
    <mergeCell ref="Q62:T62"/>
    <mergeCell ref="Q63:T63"/>
    <mergeCell ref="Q59:T59"/>
    <mergeCell ref="Q54:T54"/>
    <mergeCell ref="Q55:T55"/>
    <mergeCell ref="Q56:T56"/>
    <mergeCell ref="Q58:T58"/>
    <mergeCell ref="Q57:T57"/>
    <mergeCell ref="Q48:T48"/>
    <mergeCell ref="R36:T36"/>
    <mergeCell ref="R37:T37"/>
    <mergeCell ref="A50:B50"/>
    <mergeCell ref="A51:B51"/>
    <mergeCell ref="A52:B52"/>
    <mergeCell ref="A53:B53"/>
    <mergeCell ref="C49:P49"/>
    <mergeCell ref="Q51:T51"/>
    <mergeCell ref="R42:T42"/>
    <mergeCell ref="R43:T43"/>
    <mergeCell ref="C48:P48"/>
    <mergeCell ref="A47:B47"/>
    <mergeCell ref="C47:P47"/>
    <mergeCell ref="C46:P46"/>
    <mergeCell ref="A48:B48"/>
    <mergeCell ref="A49:B49"/>
    <mergeCell ref="Q49:T49"/>
    <mergeCell ref="A66:B66"/>
    <mergeCell ref="A67:B67"/>
    <mergeCell ref="A60:B60"/>
    <mergeCell ref="A61:B61"/>
    <mergeCell ref="A62:B62"/>
    <mergeCell ref="A63:B63"/>
    <mergeCell ref="A64:B64"/>
    <mergeCell ref="A65:B65"/>
    <mergeCell ref="A55:B55"/>
    <mergeCell ref="A56:B56"/>
    <mergeCell ref="A57:B57"/>
    <mergeCell ref="A58:B58"/>
    <mergeCell ref="A59:B59"/>
    <mergeCell ref="R38:T38"/>
    <mergeCell ref="A54:B54"/>
    <mergeCell ref="P42:Q42"/>
    <mergeCell ref="P43:Q43"/>
    <mergeCell ref="Q50:T50"/>
  </mergeCells>
  <dataValidations count="2">
    <dataValidation allowBlank="1" showInputMessage="1" showErrorMessage="1" promptTitle="IMPORTANT MESSAGE" prompt="The text should automatically wrap to the next line. &#10;To skip to the next line within the cell, press:&#10;ALT+ENTER on the keyboard." sqref="C50:O67"/>
    <dataValidation allowBlank="1" showInputMessage="1" showErrorMessage="1" promptTitle="M FIELD" prompt="Enter &quot;A&quot; for AM or &quot;P&quot; for PM (without the quotes)." sqref="D12:D26 H12:H26 D34:D43 H34:H43"/>
  </dataValidations>
  <printOptions horizontalCentered="1" verticalCentered="1"/>
  <pageMargins left="0" right="0" top="0" bottom="0" header="0.5" footer="0.5"/>
  <pageSetup firstPageNumber="0" useFirstPageNumber="1" fitToHeight="1" fitToWidth="1" orientation="portrait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U63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B12" sqref="B12:G62"/>
    </sheetView>
  </sheetViews>
  <sheetFormatPr defaultColWidth="11.421875" defaultRowHeight="12.75"/>
  <cols>
    <col min="1" max="1" width="9.8515625" style="268" customWidth="1"/>
    <col min="2" max="2" width="14.00390625" style="268" customWidth="1"/>
    <col min="3" max="3" width="12.28125" style="268" customWidth="1"/>
    <col min="4" max="6" width="10.140625" style="268" customWidth="1"/>
    <col min="7" max="7" width="12.00390625" style="268" customWidth="1"/>
    <col min="8" max="8" width="12.7109375" style="268" customWidth="1"/>
    <col min="9" max="9" width="3.28125" style="268" customWidth="1"/>
    <col min="10" max="11" width="6.00390625" style="273" customWidth="1"/>
    <col min="12" max="12" width="2.421875" style="273" customWidth="1"/>
    <col min="13" max="13" width="1.28515625" style="268" customWidth="1"/>
    <col min="14" max="14" width="5.7109375" style="268" customWidth="1"/>
    <col min="15" max="15" width="8.7109375" style="268" customWidth="1"/>
    <col min="16" max="16" width="12.140625" style="273" customWidth="1"/>
    <col min="17" max="16384" width="11.421875" style="268" customWidth="1"/>
  </cols>
  <sheetData>
    <row r="1" ht="12.75"/>
    <row r="2" ht="12.75"/>
    <row r="3" ht="12.75"/>
    <row r="4" ht="12.75"/>
    <row r="5" spans="1:13" ht="8.25" customHeight="1">
      <c r="A5" s="155" t="s">
        <v>351</v>
      </c>
      <c r="B5" s="267"/>
      <c r="F5" s="71"/>
      <c r="G5" s="269"/>
      <c r="H5" s="269"/>
      <c r="I5" s="270"/>
      <c r="J5" s="271"/>
      <c r="K5" s="271"/>
      <c r="L5" s="271"/>
      <c r="M5" s="272"/>
    </row>
    <row r="6" spans="1:6" ht="13.5" customHeight="1">
      <c r="A6" s="71"/>
      <c r="B6" s="274"/>
      <c r="D6" s="275" t="s">
        <v>352</v>
      </c>
      <c r="E6" s="276"/>
      <c r="F6" s="276"/>
    </row>
    <row r="7" spans="1:13" ht="11.25" customHeight="1">
      <c r="A7" s="277"/>
      <c r="B7" s="277"/>
      <c r="C7" s="277"/>
      <c r="D7" s="277"/>
      <c r="E7" s="277"/>
      <c r="F7" s="277"/>
      <c r="G7" s="277"/>
      <c r="H7" s="277"/>
      <c r="I7" s="278"/>
      <c r="J7" s="279"/>
      <c r="K7" s="279"/>
      <c r="L7" s="279"/>
      <c r="M7" s="277"/>
    </row>
    <row r="8" spans="1:20" ht="12.75">
      <c r="A8" s="280"/>
      <c r="B8" s="505" t="s">
        <v>374</v>
      </c>
      <c r="C8" s="506"/>
      <c r="D8" s="506"/>
      <c r="E8" s="506"/>
      <c r="F8" s="506"/>
      <c r="G8" s="506"/>
      <c r="H8" s="506"/>
      <c r="I8" s="507"/>
      <c r="J8" s="281" t="s">
        <v>353</v>
      </c>
      <c r="K8" s="282"/>
      <c r="L8" s="282"/>
      <c r="M8" s="126"/>
      <c r="N8" s="234" t="s">
        <v>361</v>
      </c>
      <c r="O8" s="283"/>
      <c r="P8" s="284"/>
      <c r="Q8" s="285"/>
      <c r="R8" s="71"/>
      <c r="S8" s="71"/>
      <c r="T8" s="71"/>
    </row>
    <row r="9" spans="1:16" ht="12.75">
      <c r="A9" s="286" t="s">
        <v>354</v>
      </c>
      <c r="B9" s="502" t="s">
        <v>347</v>
      </c>
      <c r="C9" s="503"/>
      <c r="D9" s="503"/>
      <c r="E9" s="503"/>
      <c r="F9" s="503"/>
      <c r="G9" s="503"/>
      <c r="H9" s="503"/>
      <c r="I9" s="504"/>
      <c r="J9" s="287" t="s">
        <v>355</v>
      </c>
      <c r="K9" s="287"/>
      <c r="L9" s="287"/>
      <c r="M9" s="288"/>
      <c r="N9" s="243" t="s">
        <v>363</v>
      </c>
      <c r="O9" s="289"/>
      <c r="P9" s="290"/>
    </row>
    <row r="10" spans="1:20" ht="12.75" customHeight="1">
      <c r="A10" s="117"/>
      <c r="B10" s="539"/>
      <c r="C10" s="498"/>
      <c r="D10" s="498"/>
      <c r="E10" s="498"/>
      <c r="F10" s="498"/>
      <c r="G10" s="498"/>
      <c r="H10" s="498"/>
      <c r="I10" s="499"/>
      <c r="J10" s="550"/>
      <c r="K10" s="551"/>
      <c r="L10" s="551"/>
      <c r="M10" s="552"/>
      <c r="N10" s="248" t="s">
        <v>364</v>
      </c>
      <c r="O10" s="291"/>
      <c r="P10" s="292"/>
      <c r="Q10" s="293"/>
      <c r="R10" s="293"/>
      <c r="S10" s="293"/>
      <c r="T10" s="293"/>
    </row>
    <row r="11" spans="1:20" ht="12.75" customHeight="1">
      <c r="A11" s="118"/>
      <c r="B11" s="540"/>
      <c r="C11" s="520"/>
      <c r="D11" s="520"/>
      <c r="E11" s="520"/>
      <c r="F11" s="520"/>
      <c r="G11" s="520"/>
      <c r="H11" s="520"/>
      <c r="I11" s="510"/>
      <c r="J11" s="553"/>
      <c r="K11" s="554"/>
      <c r="L11" s="554"/>
      <c r="M11" s="555"/>
      <c r="N11" s="253" t="s">
        <v>359</v>
      </c>
      <c r="O11" s="253" t="s">
        <v>357</v>
      </c>
      <c r="P11" s="254" t="s">
        <v>358</v>
      </c>
      <c r="Q11" s="293"/>
      <c r="R11" s="293"/>
      <c r="S11" s="293"/>
      <c r="T11" s="293"/>
    </row>
    <row r="12" spans="1:20" ht="12.75" customHeight="1">
      <c r="A12" s="345"/>
      <c r="B12" s="544"/>
      <c r="C12" s="545"/>
      <c r="D12" s="545"/>
      <c r="E12" s="545"/>
      <c r="F12" s="545"/>
      <c r="G12" s="545"/>
      <c r="H12" s="349"/>
      <c r="I12" s="255"/>
      <c r="J12" s="541"/>
      <c r="K12" s="542"/>
      <c r="L12" s="542"/>
      <c r="M12" s="543"/>
      <c r="N12" s="115"/>
      <c r="O12" s="128">
        <f>IF(N12&lt;&gt;"I","",J12)</f>
      </c>
      <c r="P12" s="120">
        <f>IF(N12&lt;&gt;"O","",J12)</f>
      </c>
      <c r="Q12" s="293"/>
      <c r="R12" s="293"/>
      <c r="S12" s="293"/>
      <c r="T12" s="293"/>
    </row>
    <row r="13" spans="1:20" ht="12.75" customHeight="1">
      <c r="A13" s="346"/>
      <c r="B13" s="546"/>
      <c r="C13" s="547"/>
      <c r="D13" s="547"/>
      <c r="E13" s="547"/>
      <c r="F13" s="547"/>
      <c r="G13" s="547"/>
      <c r="H13" s="350"/>
      <c r="I13" s="125"/>
      <c r="J13" s="541"/>
      <c r="K13" s="542"/>
      <c r="L13" s="542"/>
      <c r="M13" s="543"/>
      <c r="N13" s="314"/>
      <c r="O13" s="128">
        <f>IF(N13&lt;&gt;"I","",J13)</f>
      </c>
      <c r="P13" s="120">
        <f>IF(N13&lt;&gt;"O","",J13)</f>
      </c>
      <c r="Q13" s="293"/>
      <c r="R13" s="293"/>
      <c r="S13" s="293"/>
      <c r="T13" s="293"/>
    </row>
    <row r="14" spans="1:20" ht="12.75" customHeight="1">
      <c r="A14" s="346"/>
      <c r="B14" s="546"/>
      <c r="C14" s="547"/>
      <c r="D14" s="547"/>
      <c r="E14" s="547"/>
      <c r="F14" s="547"/>
      <c r="G14" s="547"/>
      <c r="H14" s="350"/>
      <c r="I14" s="125"/>
      <c r="J14" s="541"/>
      <c r="K14" s="542"/>
      <c r="L14" s="542"/>
      <c r="M14" s="543"/>
      <c r="N14" s="96"/>
      <c r="O14" s="128">
        <f aca="true" t="shared" si="0" ref="O14:O62">IF(N14&lt;&gt;"I","",J14)</f>
      </c>
      <c r="P14" s="120">
        <f aca="true" t="shared" si="1" ref="P14:P62">IF(N14&lt;&gt;"O","",J14)</f>
      </c>
      <c r="Q14" s="293"/>
      <c r="R14" s="293"/>
      <c r="S14" s="293"/>
      <c r="T14" s="293"/>
    </row>
    <row r="15" spans="1:20" ht="12.75" customHeight="1">
      <c r="A15" s="346"/>
      <c r="B15" s="546"/>
      <c r="C15" s="547"/>
      <c r="D15" s="547"/>
      <c r="E15" s="547"/>
      <c r="F15" s="547"/>
      <c r="G15" s="547"/>
      <c r="H15" s="350"/>
      <c r="I15" s="125"/>
      <c r="J15" s="541"/>
      <c r="K15" s="542"/>
      <c r="L15" s="542"/>
      <c r="M15" s="543"/>
      <c r="N15" s="96"/>
      <c r="O15" s="128">
        <f t="shared" si="0"/>
      </c>
      <c r="P15" s="120">
        <f t="shared" si="1"/>
      </c>
      <c r="Q15" s="293"/>
      <c r="R15" s="293"/>
      <c r="S15" s="293"/>
      <c r="T15" s="293"/>
    </row>
    <row r="16" spans="1:20" ht="12.75" customHeight="1">
      <c r="A16" s="346"/>
      <c r="B16" s="546"/>
      <c r="C16" s="547"/>
      <c r="D16" s="547"/>
      <c r="E16" s="547"/>
      <c r="F16" s="547"/>
      <c r="G16" s="547"/>
      <c r="H16" s="350"/>
      <c r="I16" s="125"/>
      <c r="J16" s="541"/>
      <c r="K16" s="542"/>
      <c r="L16" s="542"/>
      <c r="M16" s="543"/>
      <c r="N16" s="96"/>
      <c r="O16" s="128">
        <f t="shared" si="0"/>
      </c>
      <c r="P16" s="120">
        <f t="shared" si="1"/>
      </c>
      <c r="Q16" s="293"/>
      <c r="R16" s="293"/>
      <c r="S16" s="293"/>
      <c r="T16" s="293"/>
    </row>
    <row r="17" spans="1:21" ht="12.75" customHeight="1">
      <c r="A17" s="346"/>
      <c r="B17" s="546"/>
      <c r="C17" s="547"/>
      <c r="D17" s="547"/>
      <c r="E17" s="547"/>
      <c r="F17" s="547"/>
      <c r="G17" s="547"/>
      <c r="H17" s="350"/>
      <c r="I17" s="125"/>
      <c r="J17" s="541"/>
      <c r="K17" s="542"/>
      <c r="L17" s="542"/>
      <c r="M17" s="543"/>
      <c r="N17" s="96"/>
      <c r="O17" s="128">
        <f t="shared" si="0"/>
      </c>
      <c r="P17" s="120">
        <f t="shared" si="1"/>
      </c>
      <c r="Q17" s="293"/>
      <c r="R17" s="293"/>
      <c r="S17" s="293"/>
      <c r="T17" s="293"/>
      <c r="U17" s="294"/>
    </row>
    <row r="18" spans="1:20" ht="12.75" customHeight="1">
      <c r="A18" s="346"/>
      <c r="B18" s="546"/>
      <c r="C18" s="547"/>
      <c r="D18" s="547"/>
      <c r="E18" s="547"/>
      <c r="F18" s="547"/>
      <c r="G18" s="547"/>
      <c r="H18" s="350"/>
      <c r="I18" s="125"/>
      <c r="J18" s="541"/>
      <c r="K18" s="542"/>
      <c r="L18" s="542"/>
      <c r="M18" s="543"/>
      <c r="N18" s="96"/>
      <c r="O18" s="128">
        <f t="shared" si="0"/>
      </c>
      <c r="P18" s="120">
        <f t="shared" si="1"/>
      </c>
      <c r="Q18" s="293"/>
      <c r="R18" s="293"/>
      <c r="S18" s="293"/>
      <c r="T18" s="293"/>
    </row>
    <row r="19" spans="1:20" ht="12.75" customHeight="1">
      <c r="A19" s="346"/>
      <c r="B19" s="546"/>
      <c r="C19" s="547"/>
      <c r="D19" s="547"/>
      <c r="E19" s="547"/>
      <c r="F19" s="547"/>
      <c r="G19" s="547"/>
      <c r="H19" s="350"/>
      <c r="I19" s="125"/>
      <c r="J19" s="541"/>
      <c r="K19" s="542"/>
      <c r="L19" s="542"/>
      <c r="M19" s="543"/>
      <c r="N19" s="96"/>
      <c r="O19" s="128">
        <f t="shared" si="0"/>
      </c>
      <c r="P19" s="120">
        <f t="shared" si="1"/>
      </c>
      <c r="Q19" s="293"/>
      <c r="R19" s="293"/>
      <c r="S19" s="293"/>
      <c r="T19" s="293"/>
    </row>
    <row r="20" spans="1:20" ht="12.75" customHeight="1">
      <c r="A20" s="346"/>
      <c r="B20" s="546"/>
      <c r="C20" s="547"/>
      <c r="D20" s="547"/>
      <c r="E20" s="547"/>
      <c r="F20" s="547"/>
      <c r="G20" s="547"/>
      <c r="H20" s="350"/>
      <c r="I20" s="125"/>
      <c r="J20" s="541"/>
      <c r="K20" s="542"/>
      <c r="L20" s="542"/>
      <c r="M20" s="543"/>
      <c r="N20" s="96"/>
      <c r="O20" s="128">
        <f t="shared" si="0"/>
      </c>
      <c r="P20" s="120">
        <f t="shared" si="1"/>
      </c>
      <c r="Q20" s="293"/>
      <c r="R20" s="293"/>
      <c r="S20" s="293"/>
      <c r="T20" s="293"/>
    </row>
    <row r="21" spans="1:20" ht="12.75" customHeight="1">
      <c r="A21" s="346"/>
      <c r="B21" s="546"/>
      <c r="C21" s="547"/>
      <c r="D21" s="547"/>
      <c r="E21" s="547"/>
      <c r="F21" s="547"/>
      <c r="G21" s="547"/>
      <c r="H21" s="350"/>
      <c r="I21" s="125"/>
      <c r="J21" s="541"/>
      <c r="K21" s="542"/>
      <c r="L21" s="542"/>
      <c r="M21" s="543"/>
      <c r="N21" s="96"/>
      <c r="O21" s="128">
        <f t="shared" si="0"/>
      </c>
      <c r="P21" s="120">
        <f t="shared" si="1"/>
      </c>
      <c r="Q21" s="293"/>
      <c r="R21" s="293"/>
      <c r="S21" s="293"/>
      <c r="T21" s="293"/>
    </row>
    <row r="22" spans="1:20" ht="12.75" customHeight="1">
      <c r="A22" s="346"/>
      <c r="B22" s="546"/>
      <c r="C22" s="547"/>
      <c r="D22" s="547"/>
      <c r="E22" s="547"/>
      <c r="F22" s="547"/>
      <c r="G22" s="547"/>
      <c r="H22" s="350"/>
      <c r="I22" s="125"/>
      <c r="J22" s="541"/>
      <c r="K22" s="542"/>
      <c r="L22" s="542"/>
      <c r="M22" s="543"/>
      <c r="N22" s="96"/>
      <c r="O22" s="128">
        <f t="shared" si="0"/>
      </c>
      <c r="P22" s="120">
        <f t="shared" si="1"/>
      </c>
      <c r="Q22" s="293"/>
      <c r="R22" s="293"/>
      <c r="S22" s="293"/>
      <c r="T22" s="293"/>
    </row>
    <row r="23" spans="1:20" ht="12.75" customHeight="1">
      <c r="A23" s="346"/>
      <c r="B23" s="546"/>
      <c r="C23" s="547"/>
      <c r="D23" s="547"/>
      <c r="E23" s="547"/>
      <c r="F23" s="547"/>
      <c r="G23" s="547"/>
      <c r="H23" s="350"/>
      <c r="I23" s="125"/>
      <c r="J23" s="541"/>
      <c r="K23" s="542"/>
      <c r="L23" s="542"/>
      <c r="M23" s="543"/>
      <c r="N23" s="96"/>
      <c r="O23" s="128">
        <f t="shared" si="0"/>
      </c>
      <c r="P23" s="120">
        <f t="shared" si="1"/>
      </c>
      <c r="Q23" s="293"/>
      <c r="R23" s="293"/>
      <c r="S23" s="293"/>
      <c r="T23" s="293"/>
    </row>
    <row r="24" spans="1:20" ht="12.75" customHeight="1">
      <c r="A24" s="346"/>
      <c r="B24" s="546"/>
      <c r="C24" s="547"/>
      <c r="D24" s="547"/>
      <c r="E24" s="547"/>
      <c r="F24" s="547"/>
      <c r="G24" s="547"/>
      <c r="H24" s="350"/>
      <c r="I24" s="125"/>
      <c r="J24" s="541"/>
      <c r="K24" s="542"/>
      <c r="L24" s="542"/>
      <c r="M24" s="543"/>
      <c r="N24" s="96"/>
      <c r="O24" s="128">
        <f t="shared" si="0"/>
      </c>
      <c r="P24" s="120">
        <f t="shared" si="1"/>
      </c>
      <c r="Q24" s="293"/>
      <c r="R24" s="293"/>
      <c r="S24" s="293"/>
      <c r="T24" s="293"/>
    </row>
    <row r="25" spans="1:16" ht="12.75" customHeight="1">
      <c r="A25" s="346"/>
      <c r="B25" s="546"/>
      <c r="C25" s="547"/>
      <c r="D25" s="547"/>
      <c r="E25" s="547"/>
      <c r="F25" s="547"/>
      <c r="G25" s="547"/>
      <c r="H25" s="350"/>
      <c r="I25" s="125"/>
      <c r="J25" s="541"/>
      <c r="K25" s="542"/>
      <c r="L25" s="542"/>
      <c r="M25" s="543"/>
      <c r="N25" s="96"/>
      <c r="O25" s="128">
        <f t="shared" si="0"/>
      </c>
      <c r="P25" s="120">
        <f t="shared" si="1"/>
      </c>
    </row>
    <row r="26" spans="1:16" ht="12.75" customHeight="1">
      <c r="A26" s="346"/>
      <c r="B26" s="546"/>
      <c r="C26" s="547"/>
      <c r="D26" s="547"/>
      <c r="E26" s="547"/>
      <c r="F26" s="547"/>
      <c r="G26" s="547"/>
      <c r="H26" s="350"/>
      <c r="I26" s="125"/>
      <c r="J26" s="541"/>
      <c r="K26" s="542"/>
      <c r="L26" s="542"/>
      <c r="M26" s="543"/>
      <c r="N26" s="96"/>
      <c r="O26" s="128">
        <f t="shared" si="0"/>
      </c>
      <c r="P26" s="120">
        <f t="shared" si="1"/>
      </c>
    </row>
    <row r="27" spans="1:16" ht="12.75" customHeight="1">
      <c r="A27" s="346"/>
      <c r="B27" s="546"/>
      <c r="C27" s="547"/>
      <c r="D27" s="547"/>
      <c r="E27" s="547"/>
      <c r="F27" s="547"/>
      <c r="G27" s="547"/>
      <c r="H27" s="350"/>
      <c r="I27" s="125"/>
      <c r="J27" s="541"/>
      <c r="K27" s="542"/>
      <c r="L27" s="542"/>
      <c r="M27" s="543"/>
      <c r="N27" s="96"/>
      <c r="O27" s="128">
        <f t="shared" si="0"/>
      </c>
      <c r="P27" s="120">
        <f t="shared" si="1"/>
      </c>
    </row>
    <row r="28" spans="1:16" ht="12.75" customHeight="1">
      <c r="A28" s="346"/>
      <c r="B28" s="546"/>
      <c r="C28" s="547"/>
      <c r="D28" s="547"/>
      <c r="E28" s="547"/>
      <c r="F28" s="547"/>
      <c r="G28" s="547"/>
      <c r="H28" s="350"/>
      <c r="I28" s="125"/>
      <c r="J28" s="541"/>
      <c r="K28" s="542"/>
      <c r="L28" s="542"/>
      <c r="M28" s="543"/>
      <c r="N28" s="96"/>
      <c r="O28" s="128">
        <f t="shared" si="0"/>
      </c>
      <c r="P28" s="120">
        <f t="shared" si="1"/>
      </c>
    </row>
    <row r="29" spans="1:16" ht="12.75" customHeight="1">
      <c r="A29" s="346"/>
      <c r="B29" s="546"/>
      <c r="C29" s="547"/>
      <c r="D29" s="547"/>
      <c r="E29" s="547"/>
      <c r="F29" s="547"/>
      <c r="G29" s="547"/>
      <c r="H29" s="350"/>
      <c r="I29" s="125"/>
      <c r="J29" s="541"/>
      <c r="K29" s="542"/>
      <c r="L29" s="542"/>
      <c r="M29" s="543"/>
      <c r="N29" s="96"/>
      <c r="O29" s="128">
        <f t="shared" si="0"/>
      </c>
      <c r="P29" s="120">
        <f t="shared" si="1"/>
      </c>
    </row>
    <row r="30" spans="1:16" ht="12.75" customHeight="1">
      <c r="A30" s="346"/>
      <c r="B30" s="546"/>
      <c r="C30" s="547"/>
      <c r="D30" s="547"/>
      <c r="E30" s="547"/>
      <c r="F30" s="547"/>
      <c r="G30" s="547"/>
      <c r="H30" s="350"/>
      <c r="I30" s="125"/>
      <c r="J30" s="541"/>
      <c r="K30" s="542"/>
      <c r="L30" s="542"/>
      <c r="M30" s="543"/>
      <c r="N30" s="96"/>
      <c r="O30" s="128">
        <f t="shared" si="0"/>
      </c>
      <c r="P30" s="120">
        <f t="shared" si="1"/>
      </c>
    </row>
    <row r="31" spans="1:16" ht="12.75" customHeight="1">
      <c r="A31" s="346"/>
      <c r="B31" s="546"/>
      <c r="C31" s="547"/>
      <c r="D31" s="547"/>
      <c r="E31" s="547"/>
      <c r="F31" s="547"/>
      <c r="G31" s="547"/>
      <c r="H31" s="350"/>
      <c r="I31" s="125"/>
      <c r="J31" s="541"/>
      <c r="K31" s="542"/>
      <c r="L31" s="542"/>
      <c r="M31" s="543"/>
      <c r="N31" s="96"/>
      <c r="O31" s="128">
        <f t="shared" si="0"/>
      </c>
      <c r="P31" s="120">
        <f t="shared" si="1"/>
      </c>
    </row>
    <row r="32" spans="1:16" ht="12.75" customHeight="1">
      <c r="A32" s="346"/>
      <c r="B32" s="546"/>
      <c r="C32" s="547"/>
      <c r="D32" s="547"/>
      <c r="E32" s="547"/>
      <c r="F32" s="547"/>
      <c r="G32" s="547"/>
      <c r="H32" s="350"/>
      <c r="I32" s="125"/>
      <c r="J32" s="541"/>
      <c r="K32" s="542"/>
      <c r="L32" s="542"/>
      <c r="M32" s="543"/>
      <c r="N32" s="96"/>
      <c r="O32" s="128">
        <f t="shared" si="0"/>
      </c>
      <c r="P32" s="120">
        <f t="shared" si="1"/>
      </c>
    </row>
    <row r="33" spans="1:16" ht="12.75" customHeight="1">
      <c r="A33" s="346"/>
      <c r="B33" s="546"/>
      <c r="C33" s="547"/>
      <c r="D33" s="547"/>
      <c r="E33" s="547"/>
      <c r="F33" s="547"/>
      <c r="G33" s="547"/>
      <c r="H33" s="350"/>
      <c r="I33" s="125"/>
      <c r="J33" s="541"/>
      <c r="K33" s="542"/>
      <c r="L33" s="542"/>
      <c r="M33" s="543"/>
      <c r="N33" s="96"/>
      <c r="O33" s="128">
        <f t="shared" si="0"/>
      </c>
      <c r="P33" s="120">
        <f t="shared" si="1"/>
      </c>
    </row>
    <row r="34" spans="1:16" ht="12.75" customHeight="1">
      <c r="A34" s="346"/>
      <c r="B34" s="546"/>
      <c r="C34" s="547"/>
      <c r="D34" s="547"/>
      <c r="E34" s="547"/>
      <c r="F34" s="547"/>
      <c r="G34" s="547"/>
      <c r="H34" s="350"/>
      <c r="I34" s="125"/>
      <c r="J34" s="541"/>
      <c r="K34" s="542"/>
      <c r="L34" s="542"/>
      <c r="M34" s="543"/>
      <c r="N34" s="96"/>
      <c r="O34" s="128">
        <f t="shared" si="0"/>
      </c>
      <c r="P34" s="120">
        <f t="shared" si="1"/>
      </c>
    </row>
    <row r="35" spans="1:16" ht="12.75" customHeight="1">
      <c r="A35" s="346"/>
      <c r="B35" s="546"/>
      <c r="C35" s="547"/>
      <c r="D35" s="547"/>
      <c r="E35" s="547"/>
      <c r="F35" s="547"/>
      <c r="G35" s="547"/>
      <c r="H35" s="350"/>
      <c r="I35" s="125"/>
      <c r="J35" s="541"/>
      <c r="K35" s="542"/>
      <c r="L35" s="542"/>
      <c r="M35" s="543"/>
      <c r="N35" s="96"/>
      <c r="O35" s="128">
        <f t="shared" si="0"/>
      </c>
      <c r="P35" s="120">
        <f t="shared" si="1"/>
      </c>
    </row>
    <row r="36" spans="1:16" ht="12.75" customHeight="1">
      <c r="A36" s="346"/>
      <c r="B36" s="546"/>
      <c r="C36" s="547"/>
      <c r="D36" s="547"/>
      <c r="E36" s="547"/>
      <c r="F36" s="547"/>
      <c r="G36" s="547"/>
      <c r="H36" s="350"/>
      <c r="I36" s="125"/>
      <c r="J36" s="541"/>
      <c r="K36" s="542"/>
      <c r="L36" s="542"/>
      <c r="M36" s="543"/>
      <c r="N36" s="96"/>
      <c r="O36" s="128">
        <f t="shared" si="0"/>
      </c>
      <c r="P36" s="120">
        <f t="shared" si="1"/>
      </c>
    </row>
    <row r="37" spans="1:16" ht="12.75" customHeight="1">
      <c r="A37" s="346"/>
      <c r="B37" s="546"/>
      <c r="C37" s="547"/>
      <c r="D37" s="547"/>
      <c r="E37" s="547"/>
      <c r="F37" s="547"/>
      <c r="G37" s="547"/>
      <c r="H37" s="350"/>
      <c r="I37" s="125"/>
      <c r="J37" s="541"/>
      <c r="K37" s="542"/>
      <c r="L37" s="542"/>
      <c r="M37" s="543"/>
      <c r="N37" s="96"/>
      <c r="O37" s="128">
        <f t="shared" si="0"/>
      </c>
      <c r="P37" s="120">
        <f t="shared" si="1"/>
      </c>
    </row>
    <row r="38" spans="1:16" ht="12.75" customHeight="1">
      <c r="A38" s="346"/>
      <c r="B38" s="546"/>
      <c r="C38" s="547"/>
      <c r="D38" s="547"/>
      <c r="E38" s="547"/>
      <c r="F38" s="547"/>
      <c r="G38" s="547"/>
      <c r="H38" s="350"/>
      <c r="I38" s="125"/>
      <c r="J38" s="541"/>
      <c r="K38" s="542"/>
      <c r="L38" s="542"/>
      <c r="M38" s="543"/>
      <c r="N38" s="96"/>
      <c r="O38" s="128">
        <f t="shared" si="0"/>
      </c>
      <c r="P38" s="120">
        <f t="shared" si="1"/>
      </c>
    </row>
    <row r="39" spans="1:16" ht="12.75" customHeight="1">
      <c r="A39" s="346"/>
      <c r="B39" s="546"/>
      <c r="C39" s="547"/>
      <c r="D39" s="547"/>
      <c r="E39" s="547"/>
      <c r="F39" s="547"/>
      <c r="G39" s="547"/>
      <c r="H39" s="350"/>
      <c r="I39" s="125"/>
      <c r="J39" s="541"/>
      <c r="K39" s="542"/>
      <c r="L39" s="542"/>
      <c r="M39" s="543"/>
      <c r="N39" s="96"/>
      <c r="O39" s="128">
        <f t="shared" si="0"/>
      </c>
      <c r="P39" s="120">
        <f t="shared" si="1"/>
      </c>
    </row>
    <row r="40" spans="1:16" ht="12.75" customHeight="1">
      <c r="A40" s="346"/>
      <c r="B40" s="546"/>
      <c r="C40" s="547"/>
      <c r="D40" s="547"/>
      <c r="E40" s="547"/>
      <c r="F40" s="547"/>
      <c r="G40" s="547"/>
      <c r="H40" s="350"/>
      <c r="I40" s="125"/>
      <c r="J40" s="541"/>
      <c r="K40" s="542"/>
      <c r="L40" s="542"/>
      <c r="M40" s="543"/>
      <c r="N40" s="96"/>
      <c r="O40" s="128">
        <f t="shared" si="0"/>
      </c>
      <c r="P40" s="120">
        <f t="shared" si="1"/>
      </c>
    </row>
    <row r="41" spans="1:16" ht="12.75" customHeight="1">
      <c r="A41" s="346"/>
      <c r="B41" s="546"/>
      <c r="C41" s="547"/>
      <c r="D41" s="547"/>
      <c r="E41" s="547"/>
      <c r="F41" s="547"/>
      <c r="G41" s="547"/>
      <c r="H41" s="350"/>
      <c r="I41" s="125"/>
      <c r="J41" s="541"/>
      <c r="K41" s="542"/>
      <c r="L41" s="542"/>
      <c r="M41" s="543"/>
      <c r="N41" s="96"/>
      <c r="O41" s="128">
        <f t="shared" si="0"/>
      </c>
      <c r="P41" s="120">
        <f t="shared" si="1"/>
      </c>
    </row>
    <row r="42" spans="1:16" ht="12.75" customHeight="1">
      <c r="A42" s="346"/>
      <c r="B42" s="546"/>
      <c r="C42" s="547"/>
      <c r="D42" s="547"/>
      <c r="E42" s="547"/>
      <c r="F42" s="547"/>
      <c r="G42" s="547"/>
      <c r="H42" s="350"/>
      <c r="I42" s="125"/>
      <c r="J42" s="541"/>
      <c r="K42" s="542"/>
      <c r="L42" s="542"/>
      <c r="M42" s="543"/>
      <c r="N42" s="96"/>
      <c r="O42" s="128">
        <f t="shared" si="0"/>
      </c>
      <c r="P42" s="120">
        <f t="shared" si="1"/>
      </c>
    </row>
    <row r="43" spans="1:16" ht="12.75" customHeight="1">
      <c r="A43" s="346"/>
      <c r="B43" s="546"/>
      <c r="C43" s="547"/>
      <c r="D43" s="547"/>
      <c r="E43" s="547"/>
      <c r="F43" s="547"/>
      <c r="G43" s="547"/>
      <c r="H43" s="350"/>
      <c r="I43" s="125"/>
      <c r="J43" s="541"/>
      <c r="K43" s="542"/>
      <c r="L43" s="542"/>
      <c r="M43" s="543"/>
      <c r="N43" s="96"/>
      <c r="O43" s="128">
        <f t="shared" si="0"/>
      </c>
      <c r="P43" s="120">
        <f t="shared" si="1"/>
      </c>
    </row>
    <row r="44" spans="1:16" ht="12.75" customHeight="1">
      <c r="A44" s="346"/>
      <c r="B44" s="546"/>
      <c r="C44" s="547"/>
      <c r="D44" s="547"/>
      <c r="E44" s="547"/>
      <c r="F44" s="547"/>
      <c r="G44" s="547"/>
      <c r="H44" s="350"/>
      <c r="I44" s="125"/>
      <c r="J44" s="541"/>
      <c r="K44" s="542"/>
      <c r="L44" s="542"/>
      <c r="M44" s="543"/>
      <c r="N44" s="96"/>
      <c r="O44" s="128">
        <f t="shared" si="0"/>
      </c>
      <c r="P44" s="120">
        <f t="shared" si="1"/>
      </c>
    </row>
    <row r="45" spans="1:16" ht="12.75" customHeight="1">
      <c r="A45" s="346"/>
      <c r="B45" s="546"/>
      <c r="C45" s="547"/>
      <c r="D45" s="547"/>
      <c r="E45" s="547"/>
      <c r="F45" s="547"/>
      <c r="G45" s="547"/>
      <c r="H45" s="350"/>
      <c r="I45" s="125"/>
      <c r="J45" s="541"/>
      <c r="K45" s="542"/>
      <c r="L45" s="542"/>
      <c r="M45" s="543"/>
      <c r="N45" s="96"/>
      <c r="O45" s="128">
        <f t="shared" si="0"/>
      </c>
      <c r="P45" s="120">
        <f t="shared" si="1"/>
      </c>
    </row>
    <row r="46" spans="1:16" ht="12.75" customHeight="1">
      <c r="A46" s="346"/>
      <c r="B46" s="546"/>
      <c r="C46" s="547"/>
      <c r="D46" s="547"/>
      <c r="E46" s="547"/>
      <c r="F46" s="547"/>
      <c r="G46" s="547"/>
      <c r="H46" s="350"/>
      <c r="I46" s="125"/>
      <c r="J46" s="541"/>
      <c r="K46" s="542"/>
      <c r="L46" s="542"/>
      <c r="M46" s="543"/>
      <c r="N46" s="96"/>
      <c r="O46" s="128">
        <f t="shared" si="0"/>
      </c>
      <c r="P46" s="120">
        <f t="shared" si="1"/>
      </c>
    </row>
    <row r="47" spans="1:16" ht="12.75" customHeight="1">
      <c r="A47" s="346"/>
      <c r="B47" s="546"/>
      <c r="C47" s="547"/>
      <c r="D47" s="547"/>
      <c r="E47" s="547"/>
      <c r="F47" s="547"/>
      <c r="G47" s="547"/>
      <c r="H47" s="350"/>
      <c r="I47" s="125"/>
      <c r="J47" s="541"/>
      <c r="K47" s="542"/>
      <c r="L47" s="542"/>
      <c r="M47" s="543"/>
      <c r="N47" s="96"/>
      <c r="O47" s="128">
        <f t="shared" si="0"/>
      </c>
      <c r="P47" s="120">
        <f t="shared" si="1"/>
      </c>
    </row>
    <row r="48" spans="1:16" ht="12.75" customHeight="1">
      <c r="A48" s="346"/>
      <c r="B48" s="546"/>
      <c r="C48" s="547"/>
      <c r="D48" s="547"/>
      <c r="E48" s="547"/>
      <c r="F48" s="547"/>
      <c r="G48" s="547"/>
      <c r="H48" s="350"/>
      <c r="I48" s="125"/>
      <c r="J48" s="541"/>
      <c r="K48" s="542"/>
      <c r="L48" s="542"/>
      <c r="M48" s="543"/>
      <c r="N48" s="96"/>
      <c r="O48" s="128">
        <f t="shared" si="0"/>
      </c>
      <c r="P48" s="120">
        <f t="shared" si="1"/>
      </c>
    </row>
    <row r="49" spans="1:16" ht="12.75" customHeight="1">
      <c r="A49" s="346"/>
      <c r="B49" s="546"/>
      <c r="C49" s="547"/>
      <c r="D49" s="547"/>
      <c r="E49" s="547"/>
      <c r="F49" s="547"/>
      <c r="G49" s="547"/>
      <c r="H49" s="350"/>
      <c r="I49" s="125"/>
      <c r="J49" s="541"/>
      <c r="K49" s="542"/>
      <c r="L49" s="542"/>
      <c r="M49" s="543"/>
      <c r="N49" s="96"/>
      <c r="O49" s="128">
        <f t="shared" si="0"/>
      </c>
      <c r="P49" s="120">
        <f t="shared" si="1"/>
      </c>
    </row>
    <row r="50" spans="1:16" ht="12.75" customHeight="1">
      <c r="A50" s="346"/>
      <c r="B50" s="546"/>
      <c r="C50" s="547"/>
      <c r="D50" s="547"/>
      <c r="E50" s="547"/>
      <c r="F50" s="547"/>
      <c r="G50" s="547"/>
      <c r="H50" s="350"/>
      <c r="I50" s="125"/>
      <c r="J50" s="541"/>
      <c r="K50" s="542"/>
      <c r="L50" s="542"/>
      <c r="M50" s="543"/>
      <c r="N50" s="96"/>
      <c r="O50" s="128">
        <f t="shared" si="0"/>
      </c>
      <c r="P50" s="120">
        <f t="shared" si="1"/>
      </c>
    </row>
    <row r="51" spans="1:16" ht="12.75" customHeight="1">
      <c r="A51" s="346"/>
      <c r="B51" s="546"/>
      <c r="C51" s="547"/>
      <c r="D51" s="547"/>
      <c r="E51" s="547"/>
      <c r="F51" s="547"/>
      <c r="G51" s="547"/>
      <c r="H51" s="350"/>
      <c r="I51" s="125"/>
      <c r="J51" s="541"/>
      <c r="K51" s="542"/>
      <c r="L51" s="542"/>
      <c r="M51" s="543"/>
      <c r="N51" s="96"/>
      <c r="O51" s="128">
        <f t="shared" si="0"/>
      </c>
      <c r="P51" s="120">
        <f t="shared" si="1"/>
      </c>
    </row>
    <row r="52" spans="1:16" ht="12.75" customHeight="1">
      <c r="A52" s="346"/>
      <c r="B52" s="546"/>
      <c r="C52" s="547"/>
      <c r="D52" s="547"/>
      <c r="E52" s="547"/>
      <c r="F52" s="547"/>
      <c r="G52" s="547"/>
      <c r="H52" s="350"/>
      <c r="I52" s="125"/>
      <c r="J52" s="541"/>
      <c r="K52" s="542"/>
      <c r="L52" s="542"/>
      <c r="M52" s="543"/>
      <c r="N52" s="96"/>
      <c r="O52" s="128">
        <f t="shared" si="0"/>
      </c>
      <c r="P52" s="120">
        <f t="shared" si="1"/>
      </c>
    </row>
    <row r="53" spans="1:16" ht="12.75" customHeight="1">
      <c r="A53" s="346"/>
      <c r="B53" s="546"/>
      <c r="C53" s="547"/>
      <c r="D53" s="547"/>
      <c r="E53" s="547"/>
      <c r="F53" s="547"/>
      <c r="G53" s="547"/>
      <c r="H53" s="350"/>
      <c r="I53" s="125"/>
      <c r="J53" s="541"/>
      <c r="K53" s="542"/>
      <c r="L53" s="542"/>
      <c r="M53" s="543"/>
      <c r="N53" s="96"/>
      <c r="O53" s="128">
        <f t="shared" si="0"/>
      </c>
      <c r="P53" s="120">
        <f t="shared" si="1"/>
      </c>
    </row>
    <row r="54" spans="1:16" ht="12.75" customHeight="1">
      <c r="A54" s="346"/>
      <c r="B54" s="546"/>
      <c r="C54" s="547"/>
      <c r="D54" s="547"/>
      <c r="E54" s="547"/>
      <c r="F54" s="547"/>
      <c r="G54" s="547"/>
      <c r="H54" s="350"/>
      <c r="I54" s="125"/>
      <c r="J54" s="541"/>
      <c r="K54" s="542"/>
      <c r="L54" s="542"/>
      <c r="M54" s="543"/>
      <c r="N54" s="96"/>
      <c r="O54" s="128">
        <f t="shared" si="0"/>
      </c>
      <c r="P54" s="120">
        <f t="shared" si="1"/>
      </c>
    </row>
    <row r="55" spans="1:16" ht="12.75" customHeight="1">
      <c r="A55" s="346"/>
      <c r="B55" s="546"/>
      <c r="C55" s="547"/>
      <c r="D55" s="547"/>
      <c r="E55" s="547"/>
      <c r="F55" s="547"/>
      <c r="G55" s="547"/>
      <c r="H55" s="350"/>
      <c r="I55" s="125"/>
      <c r="J55" s="541"/>
      <c r="K55" s="542"/>
      <c r="L55" s="542"/>
      <c r="M55" s="543"/>
      <c r="N55" s="96"/>
      <c r="O55" s="128">
        <f t="shared" si="0"/>
      </c>
      <c r="P55" s="120">
        <f t="shared" si="1"/>
      </c>
    </row>
    <row r="56" spans="1:16" ht="12.75" customHeight="1">
      <c r="A56" s="346"/>
      <c r="B56" s="546"/>
      <c r="C56" s="547"/>
      <c r="D56" s="547"/>
      <c r="E56" s="547"/>
      <c r="F56" s="547"/>
      <c r="G56" s="547"/>
      <c r="H56" s="350"/>
      <c r="I56" s="125"/>
      <c r="J56" s="541"/>
      <c r="K56" s="542"/>
      <c r="L56" s="542"/>
      <c r="M56" s="543"/>
      <c r="N56" s="96"/>
      <c r="O56" s="128">
        <f t="shared" si="0"/>
      </c>
      <c r="P56" s="120">
        <f t="shared" si="1"/>
      </c>
    </row>
    <row r="57" spans="1:16" ht="12.75" customHeight="1">
      <c r="A57" s="346"/>
      <c r="B57" s="546"/>
      <c r="C57" s="547"/>
      <c r="D57" s="547"/>
      <c r="E57" s="547"/>
      <c r="F57" s="547"/>
      <c r="G57" s="547"/>
      <c r="H57" s="350"/>
      <c r="I57" s="125"/>
      <c r="J57" s="541"/>
      <c r="K57" s="542"/>
      <c r="L57" s="542"/>
      <c r="M57" s="543"/>
      <c r="N57" s="96"/>
      <c r="O57" s="128">
        <f t="shared" si="0"/>
      </c>
      <c r="P57" s="120">
        <f t="shared" si="1"/>
      </c>
    </row>
    <row r="58" spans="1:16" ht="12.75" customHeight="1">
      <c r="A58" s="346"/>
      <c r="B58" s="546"/>
      <c r="C58" s="547"/>
      <c r="D58" s="547"/>
      <c r="E58" s="547"/>
      <c r="F58" s="547"/>
      <c r="G58" s="547"/>
      <c r="H58" s="350"/>
      <c r="I58" s="125"/>
      <c r="J58" s="541"/>
      <c r="K58" s="542"/>
      <c r="L58" s="542"/>
      <c r="M58" s="543"/>
      <c r="N58" s="96"/>
      <c r="O58" s="128">
        <f t="shared" si="0"/>
      </c>
      <c r="P58" s="120">
        <f t="shared" si="1"/>
      </c>
    </row>
    <row r="59" spans="1:16" ht="12.75" customHeight="1">
      <c r="A59" s="346"/>
      <c r="B59" s="546"/>
      <c r="C59" s="547"/>
      <c r="D59" s="547"/>
      <c r="E59" s="547"/>
      <c r="F59" s="547"/>
      <c r="G59" s="547"/>
      <c r="H59" s="350"/>
      <c r="I59" s="125"/>
      <c r="J59" s="541"/>
      <c r="K59" s="542"/>
      <c r="L59" s="542"/>
      <c r="M59" s="543"/>
      <c r="N59" s="96"/>
      <c r="O59" s="128">
        <f t="shared" si="0"/>
      </c>
      <c r="P59" s="120">
        <f t="shared" si="1"/>
      </c>
    </row>
    <row r="60" spans="1:16" ht="12.75" customHeight="1">
      <c r="A60" s="346"/>
      <c r="B60" s="546"/>
      <c r="C60" s="547"/>
      <c r="D60" s="547"/>
      <c r="E60" s="547"/>
      <c r="F60" s="547"/>
      <c r="G60" s="547"/>
      <c r="H60" s="350"/>
      <c r="I60" s="125"/>
      <c r="J60" s="541"/>
      <c r="K60" s="542"/>
      <c r="L60" s="542"/>
      <c r="M60" s="543"/>
      <c r="N60" s="96"/>
      <c r="O60" s="128">
        <f t="shared" si="0"/>
      </c>
      <c r="P60" s="120">
        <f t="shared" si="1"/>
      </c>
    </row>
    <row r="61" spans="1:16" ht="12.75" customHeight="1">
      <c r="A61" s="346"/>
      <c r="B61" s="546"/>
      <c r="C61" s="547"/>
      <c r="D61" s="547"/>
      <c r="E61" s="547"/>
      <c r="F61" s="547"/>
      <c r="G61" s="547"/>
      <c r="H61" s="350"/>
      <c r="I61" s="125"/>
      <c r="J61" s="556"/>
      <c r="K61" s="542"/>
      <c r="L61" s="542"/>
      <c r="M61" s="543"/>
      <c r="N61" s="96"/>
      <c r="O61" s="128">
        <f t="shared" si="0"/>
      </c>
      <c r="P61" s="120">
        <f t="shared" si="1"/>
      </c>
    </row>
    <row r="62" spans="1:16" ht="12.75" customHeight="1">
      <c r="A62" s="346"/>
      <c r="B62" s="546"/>
      <c r="C62" s="547"/>
      <c r="D62" s="547"/>
      <c r="E62" s="547"/>
      <c r="F62" s="547"/>
      <c r="G62" s="547"/>
      <c r="H62" s="350"/>
      <c r="I62" s="125"/>
      <c r="J62" s="557"/>
      <c r="K62" s="558"/>
      <c r="L62" s="558"/>
      <c r="M62" s="559"/>
      <c r="N62" s="96"/>
      <c r="O62" s="128">
        <f t="shared" si="0"/>
      </c>
      <c r="P62" s="120">
        <f t="shared" si="1"/>
      </c>
    </row>
    <row r="63" spans="1:16" ht="12.75" customHeight="1">
      <c r="A63" s="295"/>
      <c r="B63" s="548" t="s">
        <v>349</v>
      </c>
      <c r="C63" s="478"/>
      <c r="D63" s="478"/>
      <c r="E63" s="478"/>
      <c r="F63" s="478"/>
      <c r="G63" s="478"/>
      <c r="H63" s="478"/>
      <c r="I63" s="549"/>
      <c r="J63" s="560">
        <f>SUM(J10:M62)</f>
        <v>0</v>
      </c>
      <c r="K63" s="561"/>
      <c r="L63" s="561"/>
      <c r="M63" s="562"/>
      <c r="N63" s="257" t="s">
        <v>360</v>
      </c>
      <c r="O63" s="128">
        <f>SUM(O12:O62)</f>
        <v>0</v>
      </c>
      <c r="P63" s="128">
        <f>SUM(P12:P62)</f>
        <v>0</v>
      </c>
    </row>
  </sheetData>
  <sheetProtection password="9DBB" sheet="1" selectLockedCells="1"/>
  <mergeCells count="60">
    <mergeCell ref="J61:M61"/>
    <mergeCell ref="J62:M62"/>
    <mergeCell ref="J63:M63"/>
    <mergeCell ref="J58:M58"/>
    <mergeCell ref="J59:M59"/>
    <mergeCell ref="J60:M60"/>
    <mergeCell ref="J54:M54"/>
    <mergeCell ref="J55:M55"/>
    <mergeCell ref="J56:M56"/>
    <mergeCell ref="J57:M57"/>
    <mergeCell ref="J50:M50"/>
    <mergeCell ref="J51:M51"/>
    <mergeCell ref="J52:M52"/>
    <mergeCell ref="J53:M53"/>
    <mergeCell ref="J46:M46"/>
    <mergeCell ref="J47:M47"/>
    <mergeCell ref="J48:M48"/>
    <mergeCell ref="J49:M49"/>
    <mergeCell ref="J42:M42"/>
    <mergeCell ref="J43:M43"/>
    <mergeCell ref="J44:M44"/>
    <mergeCell ref="J45:M45"/>
    <mergeCell ref="J38:M38"/>
    <mergeCell ref="J39:M39"/>
    <mergeCell ref="J40:M40"/>
    <mergeCell ref="J41:M41"/>
    <mergeCell ref="J34:M34"/>
    <mergeCell ref="J35:M35"/>
    <mergeCell ref="J36:M36"/>
    <mergeCell ref="J37:M37"/>
    <mergeCell ref="J21:M21"/>
    <mergeCell ref="J30:M30"/>
    <mergeCell ref="J31:M31"/>
    <mergeCell ref="J32:M32"/>
    <mergeCell ref="J33:M33"/>
    <mergeCell ref="J26:M26"/>
    <mergeCell ref="J27:M27"/>
    <mergeCell ref="J28:M28"/>
    <mergeCell ref="J29:M29"/>
    <mergeCell ref="J23:M23"/>
    <mergeCell ref="B63:I63"/>
    <mergeCell ref="J10:M10"/>
    <mergeCell ref="J11:M11"/>
    <mergeCell ref="J12:M12"/>
    <mergeCell ref="J13:M13"/>
    <mergeCell ref="J14:M14"/>
    <mergeCell ref="J15:M15"/>
    <mergeCell ref="J16:M16"/>
    <mergeCell ref="J17:M17"/>
    <mergeCell ref="J22:M22"/>
    <mergeCell ref="B10:I10"/>
    <mergeCell ref="B11:I11"/>
    <mergeCell ref="B8:I8"/>
    <mergeCell ref="B9:I9"/>
    <mergeCell ref="J24:M24"/>
    <mergeCell ref="J25:M25"/>
    <mergeCell ref="J18:M18"/>
    <mergeCell ref="J19:M19"/>
    <mergeCell ref="J20:M20"/>
    <mergeCell ref="B12:G62"/>
  </mergeCells>
  <printOptions horizontalCentered="1" verticalCentered="1"/>
  <pageMargins left="0" right="0" top="0" bottom="0" header="0.31" footer="0.5"/>
  <pageSetup firstPageNumber="0" useFirstPageNumber="1" fitToHeight="1" fitToWidth="1" orientation="portrait" scale="9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T63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B12" sqref="B12:G62"/>
    </sheetView>
  </sheetViews>
  <sheetFormatPr defaultColWidth="11.421875" defaultRowHeight="12.75"/>
  <cols>
    <col min="1" max="1" width="9.8515625" style="268" customWidth="1"/>
    <col min="2" max="2" width="14.00390625" style="268" customWidth="1"/>
    <col min="3" max="3" width="12.28125" style="268" customWidth="1"/>
    <col min="4" max="6" width="10.140625" style="268" customWidth="1"/>
    <col min="7" max="7" width="12.00390625" style="268" customWidth="1"/>
    <col min="8" max="8" width="12.7109375" style="268" customWidth="1"/>
    <col min="9" max="9" width="3.28125" style="268" customWidth="1"/>
    <col min="10" max="11" width="6.00390625" style="273" customWidth="1"/>
    <col min="12" max="12" width="2.421875" style="273" customWidth="1"/>
    <col min="13" max="13" width="1.28515625" style="268" customWidth="1"/>
    <col min="14" max="14" width="5.7109375" style="268" customWidth="1"/>
    <col min="15" max="15" width="8.7109375" style="268" customWidth="1"/>
    <col min="16" max="16" width="12.140625" style="273" customWidth="1"/>
    <col min="17" max="16384" width="11.421875" style="268" customWidth="1"/>
  </cols>
  <sheetData>
    <row r="1" ht="12.75"/>
    <row r="2" ht="12.75"/>
    <row r="3" ht="12.75"/>
    <row r="4" ht="12.75"/>
    <row r="5" spans="1:13" ht="8.25" customHeight="1">
      <c r="A5" s="155" t="s">
        <v>351</v>
      </c>
      <c r="B5" s="267"/>
      <c r="F5" s="71"/>
      <c r="G5" s="269"/>
      <c r="H5" s="269"/>
      <c r="I5" s="270"/>
      <c r="J5" s="271"/>
      <c r="K5" s="271"/>
      <c r="L5" s="271"/>
      <c r="M5" s="272"/>
    </row>
    <row r="6" spans="1:6" ht="13.5" customHeight="1">
      <c r="A6" s="71"/>
      <c r="B6" s="274"/>
      <c r="D6" s="275" t="s">
        <v>352</v>
      </c>
      <c r="E6" s="276"/>
      <c r="F6" s="276"/>
    </row>
    <row r="7" spans="1:13" ht="11.25" customHeight="1">
      <c r="A7" s="277"/>
      <c r="B7" s="277"/>
      <c r="C7" s="277"/>
      <c r="D7" s="277"/>
      <c r="E7" s="277"/>
      <c r="F7" s="277"/>
      <c r="G7" s="277"/>
      <c r="H7" s="277"/>
      <c r="I7" s="278"/>
      <c r="J7" s="279"/>
      <c r="K7" s="279"/>
      <c r="L7" s="279"/>
      <c r="M7" s="277"/>
    </row>
    <row r="8" spans="1:20" ht="12.75">
      <c r="A8" s="280"/>
      <c r="B8" s="505" t="s">
        <v>374</v>
      </c>
      <c r="C8" s="506"/>
      <c r="D8" s="506"/>
      <c r="E8" s="506"/>
      <c r="F8" s="506"/>
      <c r="G8" s="506"/>
      <c r="H8" s="506"/>
      <c r="I8" s="507"/>
      <c r="J8" s="281" t="s">
        <v>353</v>
      </c>
      <c r="K8" s="282"/>
      <c r="L8" s="282"/>
      <c r="M8" s="126"/>
      <c r="N8" s="234" t="s">
        <v>361</v>
      </c>
      <c r="O8" s="283"/>
      <c r="P8" s="284"/>
      <c r="Q8" s="285"/>
      <c r="R8" s="71"/>
      <c r="S8" s="71"/>
      <c r="T8" s="71"/>
    </row>
    <row r="9" spans="1:16" ht="12.75">
      <c r="A9" s="286" t="s">
        <v>354</v>
      </c>
      <c r="B9" s="502" t="s">
        <v>347</v>
      </c>
      <c r="C9" s="503"/>
      <c r="D9" s="503"/>
      <c r="E9" s="503"/>
      <c r="F9" s="503"/>
      <c r="G9" s="503"/>
      <c r="H9" s="503"/>
      <c r="I9" s="504"/>
      <c r="J9" s="287" t="s">
        <v>355</v>
      </c>
      <c r="K9" s="287"/>
      <c r="L9" s="287"/>
      <c r="M9" s="288"/>
      <c r="N9" s="243" t="s">
        <v>363</v>
      </c>
      <c r="O9" s="289"/>
      <c r="P9" s="290"/>
    </row>
    <row r="10" spans="1:20" ht="12.75" customHeight="1">
      <c r="A10" s="117"/>
      <c r="B10" s="539"/>
      <c r="C10" s="498"/>
      <c r="D10" s="498"/>
      <c r="E10" s="498"/>
      <c r="F10" s="498"/>
      <c r="G10" s="498"/>
      <c r="H10" s="498"/>
      <c r="I10" s="499"/>
      <c r="J10" s="550"/>
      <c r="K10" s="551"/>
      <c r="L10" s="551"/>
      <c r="M10" s="552"/>
      <c r="N10" s="248" t="s">
        <v>364</v>
      </c>
      <c r="O10" s="291"/>
      <c r="P10" s="292"/>
      <c r="Q10" s="293"/>
      <c r="R10" s="293"/>
      <c r="S10" s="293"/>
      <c r="T10" s="293"/>
    </row>
    <row r="11" spans="1:20" ht="12.75" customHeight="1">
      <c r="A11" s="118"/>
      <c r="B11" s="540"/>
      <c r="C11" s="520"/>
      <c r="D11" s="520"/>
      <c r="E11" s="520"/>
      <c r="F11" s="520"/>
      <c r="G11" s="520"/>
      <c r="H11" s="520"/>
      <c r="I11" s="510"/>
      <c r="J11" s="553"/>
      <c r="K11" s="554"/>
      <c r="L11" s="554"/>
      <c r="M11" s="555"/>
      <c r="N11" s="253" t="s">
        <v>359</v>
      </c>
      <c r="O11" s="253" t="s">
        <v>357</v>
      </c>
      <c r="P11" s="254" t="s">
        <v>358</v>
      </c>
      <c r="Q11" s="293"/>
      <c r="R11" s="293"/>
      <c r="S11" s="293"/>
      <c r="T11" s="293"/>
    </row>
    <row r="12" spans="1:20" ht="12.75" customHeight="1">
      <c r="A12" s="345"/>
      <c r="B12" s="544"/>
      <c r="C12" s="545"/>
      <c r="D12" s="545"/>
      <c r="E12" s="545"/>
      <c r="F12" s="545"/>
      <c r="G12" s="545"/>
      <c r="H12" s="349"/>
      <c r="I12" s="255"/>
      <c r="J12" s="541"/>
      <c r="K12" s="542"/>
      <c r="L12" s="542"/>
      <c r="M12" s="543"/>
      <c r="N12" s="115"/>
      <c r="O12" s="128">
        <f aca="true" t="shared" si="0" ref="O12:O43">IF(N12&lt;&gt;"I","",J12)</f>
      </c>
      <c r="P12" s="120">
        <f aca="true" t="shared" si="1" ref="P12:P43">IF(N12&lt;&gt;"O","",J12)</f>
      </c>
      <c r="Q12" s="293"/>
      <c r="R12" s="293"/>
      <c r="S12" s="293"/>
      <c r="T12" s="293"/>
    </row>
    <row r="13" spans="1:20" ht="12.75" customHeight="1">
      <c r="A13" s="346"/>
      <c r="B13" s="546"/>
      <c r="C13" s="547"/>
      <c r="D13" s="547"/>
      <c r="E13" s="547"/>
      <c r="F13" s="547"/>
      <c r="G13" s="547"/>
      <c r="H13" s="350"/>
      <c r="I13" s="125"/>
      <c r="J13" s="541"/>
      <c r="K13" s="542"/>
      <c r="L13" s="542"/>
      <c r="M13" s="543"/>
      <c r="N13" s="96"/>
      <c r="O13" s="128">
        <f t="shared" si="0"/>
      </c>
      <c r="P13" s="120">
        <f t="shared" si="1"/>
      </c>
      <c r="Q13" s="293"/>
      <c r="R13" s="293"/>
      <c r="S13" s="293"/>
      <c r="T13" s="293"/>
    </row>
    <row r="14" spans="1:20" ht="12.75" customHeight="1">
      <c r="A14" s="346"/>
      <c r="B14" s="546"/>
      <c r="C14" s="547"/>
      <c r="D14" s="547"/>
      <c r="E14" s="547"/>
      <c r="F14" s="547"/>
      <c r="G14" s="547"/>
      <c r="H14" s="350"/>
      <c r="I14" s="125"/>
      <c r="J14" s="541"/>
      <c r="K14" s="542"/>
      <c r="L14" s="542"/>
      <c r="M14" s="543"/>
      <c r="N14" s="96"/>
      <c r="O14" s="128">
        <f t="shared" si="0"/>
      </c>
      <c r="P14" s="120">
        <f t="shared" si="1"/>
      </c>
      <c r="Q14" s="293"/>
      <c r="R14" s="293"/>
      <c r="S14" s="293"/>
      <c r="T14" s="293"/>
    </row>
    <row r="15" spans="1:20" ht="12.75" customHeight="1">
      <c r="A15" s="346"/>
      <c r="B15" s="546"/>
      <c r="C15" s="547"/>
      <c r="D15" s="547"/>
      <c r="E15" s="547"/>
      <c r="F15" s="547"/>
      <c r="G15" s="547"/>
      <c r="H15" s="350"/>
      <c r="I15" s="125"/>
      <c r="J15" s="541"/>
      <c r="K15" s="542"/>
      <c r="L15" s="542"/>
      <c r="M15" s="543"/>
      <c r="N15" s="96"/>
      <c r="O15" s="128">
        <f t="shared" si="0"/>
      </c>
      <c r="P15" s="120">
        <f t="shared" si="1"/>
      </c>
      <c r="Q15" s="293"/>
      <c r="R15" s="293"/>
      <c r="S15" s="293"/>
      <c r="T15" s="293"/>
    </row>
    <row r="16" spans="1:20" ht="12.75" customHeight="1">
      <c r="A16" s="346"/>
      <c r="B16" s="546"/>
      <c r="C16" s="547"/>
      <c r="D16" s="547"/>
      <c r="E16" s="547"/>
      <c r="F16" s="547"/>
      <c r="G16" s="547"/>
      <c r="H16" s="350"/>
      <c r="I16" s="125"/>
      <c r="J16" s="541"/>
      <c r="K16" s="542"/>
      <c r="L16" s="542"/>
      <c r="M16" s="543"/>
      <c r="N16" s="96"/>
      <c r="O16" s="128">
        <f t="shared" si="0"/>
      </c>
      <c r="P16" s="120">
        <f t="shared" si="1"/>
      </c>
      <c r="Q16" s="293"/>
      <c r="R16" s="293"/>
      <c r="S16" s="293"/>
      <c r="T16" s="293"/>
    </row>
    <row r="17" spans="1:20" ht="12.75" customHeight="1">
      <c r="A17" s="346"/>
      <c r="B17" s="546"/>
      <c r="C17" s="547"/>
      <c r="D17" s="547"/>
      <c r="E17" s="547"/>
      <c r="F17" s="547"/>
      <c r="G17" s="547"/>
      <c r="H17" s="351"/>
      <c r="I17" s="125"/>
      <c r="J17" s="541"/>
      <c r="K17" s="542"/>
      <c r="L17" s="542"/>
      <c r="M17" s="543"/>
      <c r="N17" s="96"/>
      <c r="O17" s="128">
        <f t="shared" si="0"/>
      </c>
      <c r="P17" s="120">
        <f t="shared" si="1"/>
      </c>
      <c r="Q17" s="293"/>
      <c r="R17" s="293"/>
      <c r="S17" s="293"/>
      <c r="T17" s="293"/>
    </row>
    <row r="18" spans="1:20" ht="12.75" customHeight="1">
      <c r="A18" s="346"/>
      <c r="B18" s="546"/>
      <c r="C18" s="547"/>
      <c r="D18" s="547"/>
      <c r="E18" s="547"/>
      <c r="F18" s="547"/>
      <c r="G18" s="547"/>
      <c r="H18" s="350"/>
      <c r="I18" s="125"/>
      <c r="J18" s="541"/>
      <c r="K18" s="542"/>
      <c r="L18" s="542"/>
      <c r="M18" s="543"/>
      <c r="N18" s="96"/>
      <c r="O18" s="128">
        <f t="shared" si="0"/>
      </c>
      <c r="P18" s="120">
        <f t="shared" si="1"/>
      </c>
      <c r="Q18" s="293"/>
      <c r="R18" s="293"/>
      <c r="S18" s="293"/>
      <c r="T18" s="293"/>
    </row>
    <row r="19" spans="1:20" ht="12.75" customHeight="1">
      <c r="A19" s="346"/>
      <c r="B19" s="546"/>
      <c r="C19" s="547"/>
      <c r="D19" s="547"/>
      <c r="E19" s="547"/>
      <c r="F19" s="547"/>
      <c r="G19" s="547"/>
      <c r="H19" s="350"/>
      <c r="I19" s="125"/>
      <c r="J19" s="541"/>
      <c r="K19" s="542"/>
      <c r="L19" s="542"/>
      <c r="M19" s="543"/>
      <c r="N19" s="96"/>
      <c r="O19" s="128">
        <f t="shared" si="0"/>
      </c>
      <c r="P19" s="120">
        <f t="shared" si="1"/>
      </c>
      <c r="Q19" s="293"/>
      <c r="R19" s="293"/>
      <c r="S19" s="293"/>
      <c r="T19" s="293"/>
    </row>
    <row r="20" spans="1:20" ht="12.75" customHeight="1">
      <c r="A20" s="346"/>
      <c r="B20" s="546"/>
      <c r="C20" s="547"/>
      <c r="D20" s="547"/>
      <c r="E20" s="547"/>
      <c r="F20" s="547"/>
      <c r="G20" s="547"/>
      <c r="H20" s="350"/>
      <c r="I20" s="125"/>
      <c r="J20" s="541"/>
      <c r="K20" s="542"/>
      <c r="L20" s="542"/>
      <c r="M20" s="543"/>
      <c r="N20" s="96"/>
      <c r="O20" s="128">
        <f t="shared" si="0"/>
      </c>
      <c r="P20" s="120">
        <f t="shared" si="1"/>
      </c>
      <c r="Q20" s="293"/>
      <c r="R20" s="293"/>
      <c r="S20" s="293"/>
      <c r="T20" s="293"/>
    </row>
    <row r="21" spans="1:20" ht="12.75" customHeight="1">
      <c r="A21" s="346"/>
      <c r="B21" s="546"/>
      <c r="C21" s="547"/>
      <c r="D21" s="547"/>
      <c r="E21" s="547"/>
      <c r="F21" s="547"/>
      <c r="G21" s="547"/>
      <c r="H21" s="350"/>
      <c r="I21" s="125"/>
      <c r="J21" s="541"/>
      <c r="K21" s="542"/>
      <c r="L21" s="542"/>
      <c r="M21" s="543"/>
      <c r="N21" s="96"/>
      <c r="O21" s="128">
        <f t="shared" si="0"/>
      </c>
      <c r="P21" s="120">
        <f t="shared" si="1"/>
      </c>
      <c r="Q21" s="293"/>
      <c r="R21" s="293"/>
      <c r="S21" s="293"/>
      <c r="T21" s="293"/>
    </row>
    <row r="22" spans="1:20" ht="12.75" customHeight="1">
      <c r="A22" s="346"/>
      <c r="B22" s="546"/>
      <c r="C22" s="547"/>
      <c r="D22" s="547"/>
      <c r="E22" s="547"/>
      <c r="F22" s="547"/>
      <c r="G22" s="547"/>
      <c r="H22" s="350"/>
      <c r="I22" s="125"/>
      <c r="J22" s="541"/>
      <c r="K22" s="542"/>
      <c r="L22" s="542"/>
      <c r="M22" s="543"/>
      <c r="N22" s="96"/>
      <c r="O22" s="128">
        <f t="shared" si="0"/>
      </c>
      <c r="P22" s="120">
        <f t="shared" si="1"/>
      </c>
      <c r="Q22" s="293"/>
      <c r="R22" s="293"/>
      <c r="S22" s="293"/>
      <c r="T22" s="293"/>
    </row>
    <row r="23" spans="1:20" ht="12.75" customHeight="1">
      <c r="A23" s="346"/>
      <c r="B23" s="546"/>
      <c r="C23" s="547"/>
      <c r="D23" s="547"/>
      <c r="E23" s="547"/>
      <c r="F23" s="547"/>
      <c r="G23" s="547"/>
      <c r="H23" s="350"/>
      <c r="I23" s="125"/>
      <c r="J23" s="541"/>
      <c r="K23" s="542"/>
      <c r="L23" s="542"/>
      <c r="M23" s="543"/>
      <c r="N23" s="96"/>
      <c r="O23" s="128">
        <f t="shared" si="0"/>
      </c>
      <c r="P23" s="120">
        <f t="shared" si="1"/>
      </c>
      <c r="Q23" s="293"/>
      <c r="R23" s="293"/>
      <c r="S23" s="293"/>
      <c r="T23" s="293"/>
    </row>
    <row r="24" spans="1:20" ht="12.75" customHeight="1">
      <c r="A24" s="346"/>
      <c r="B24" s="546"/>
      <c r="C24" s="547"/>
      <c r="D24" s="547"/>
      <c r="E24" s="547"/>
      <c r="F24" s="547"/>
      <c r="G24" s="547"/>
      <c r="H24" s="350"/>
      <c r="I24" s="125"/>
      <c r="J24" s="541"/>
      <c r="K24" s="542"/>
      <c r="L24" s="542"/>
      <c r="M24" s="543"/>
      <c r="N24" s="96"/>
      <c r="O24" s="128">
        <f t="shared" si="0"/>
      </c>
      <c r="P24" s="120">
        <f t="shared" si="1"/>
      </c>
      <c r="Q24" s="293"/>
      <c r="R24" s="293"/>
      <c r="S24" s="293"/>
      <c r="T24" s="293"/>
    </row>
    <row r="25" spans="1:16" ht="12.75" customHeight="1">
      <c r="A25" s="346"/>
      <c r="B25" s="546"/>
      <c r="C25" s="547"/>
      <c r="D25" s="547"/>
      <c r="E25" s="547"/>
      <c r="F25" s="547"/>
      <c r="G25" s="547"/>
      <c r="H25" s="350"/>
      <c r="I25" s="125"/>
      <c r="J25" s="541"/>
      <c r="K25" s="542"/>
      <c r="L25" s="542"/>
      <c r="M25" s="543"/>
      <c r="N25" s="96"/>
      <c r="O25" s="128">
        <f t="shared" si="0"/>
      </c>
      <c r="P25" s="120">
        <f t="shared" si="1"/>
      </c>
    </row>
    <row r="26" spans="1:16" ht="12.75" customHeight="1">
      <c r="A26" s="346"/>
      <c r="B26" s="546"/>
      <c r="C26" s="547"/>
      <c r="D26" s="547"/>
      <c r="E26" s="547"/>
      <c r="F26" s="547"/>
      <c r="G26" s="547"/>
      <c r="H26" s="350"/>
      <c r="I26" s="125"/>
      <c r="J26" s="541"/>
      <c r="K26" s="542"/>
      <c r="L26" s="542"/>
      <c r="M26" s="543"/>
      <c r="N26" s="96"/>
      <c r="O26" s="128">
        <f t="shared" si="0"/>
      </c>
      <c r="P26" s="120">
        <f t="shared" si="1"/>
      </c>
    </row>
    <row r="27" spans="1:16" ht="12.75" customHeight="1">
      <c r="A27" s="346"/>
      <c r="B27" s="546"/>
      <c r="C27" s="547"/>
      <c r="D27" s="547"/>
      <c r="E27" s="547"/>
      <c r="F27" s="547"/>
      <c r="G27" s="547"/>
      <c r="H27" s="350"/>
      <c r="I27" s="125"/>
      <c r="J27" s="541"/>
      <c r="K27" s="542"/>
      <c r="L27" s="542"/>
      <c r="M27" s="543"/>
      <c r="N27" s="96"/>
      <c r="O27" s="128">
        <f t="shared" si="0"/>
      </c>
      <c r="P27" s="120">
        <f t="shared" si="1"/>
      </c>
    </row>
    <row r="28" spans="1:16" ht="12.75" customHeight="1">
      <c r="A28" s="346"/>
      <c r="B28" s="546"/>
      <c r="C28" s="547"/>
      <c r="D28" s="547"/>
      <c r="E28" s="547"/>
      <c r="F28" s="547"/>
      <c r="G28" s="547"/>
      <c r="H28" s="350"/>
      <c r="I28" s="125"/>
      <c r="J28" s="541"/>
      <c r="K28" s="542"/>
      <c r="L28" s="542"/>
      <c r="M28" s="543"/>
      <c r="N28" s="96"/>
      <c r="O28" s="128">
        <f t="shared" si="0"/>
      </c>
      <c r="P28" s="120">
        <f t="shared" si="1"/>
      </c>
    </row>
    <row r="29" spans="1:16" ht="12.75" customHeight="1">
      <c r="A29" s="346"/>
      <c r="B29" s="546"/>
      <c r="C29" s="547"/>
      <c r="D29" s="547"/>
      <c r="E29" s="547"/>
      <c r="F29" s="547"/>
      <c r="G29" s="547"/>
      <c r="H29" s="350"/>
      <c r="I29" s="125"/>
      <c r="J29" s="541"/>
      <c r="K29" s="542"/>
      <c r="L29" s="542"/>
      <c r="M29" s="543"/>
      <c r="N29" s="96"/>
      <c r="O29" s="128">
        <f t="shared" si="0"/>
      </c>
      <c r="P29" s="120">
        <f t="shared" si="1"/>
      </c>
    </row>
    <row r="30" spans="1:16" ht="12.75" customHeight="1">
      <c r="A30" s="346"/>
      <c r="B30" s="546"/>
      <c r="C30" s="547"/>
      <c r="D30" s="547"/>
      <c r="E30" s="547"/>
      <c r="F30" s="547"/>
      <c r="G30" s="547"/>
      <c r="H30" s="350"/>
      <c r="I30" s="125"/>
      <c r="J30" s="541"/>
      <c r="K30" s="542"/>
      <c r="L30" s="542"/>
      <c r="M30" s="543"/>
      <c r="N30" s="96"/>
      <c r="O30" s="128">
        <f t="shared" si="0"/>
      </c>
      <c r="P30" s="120">
        <f t="shared" si="1"/>
      </c>
    </row>
    <row r="31" spans="1:16" ht="12.75" customHeight="1">
      <c r="A31" s="346"/>
      <c r="B31" s="546"/>
      <c r="C31" s="547"/>
      <c r="D31" s="547"/>
      <c r="E31" s="547"/>
      <c r="F31" s="547"/>
      <c r="G31" s="547"/>
      <c r="H31" s="350"/>
      <c r="I31" s="125"/>
      <c r="J31" s="541"/>
      <c r="K31" s="542"/>
      <c r="L31" s="542"/>
      <c r="M31" s="543"/>
      <c r="N31" s="96"/>
      <c r="O31" s="128">
        <f t="shared" si="0"/>
      </c>
      <c r="P31" s="120">
        <f t="shared" si="1"/>
      </c>
    </row>
    <row r="32" spans="1:16" ht="12.75" customHeight="1">
      <c r="A32" s="346"/>
      <c r="B32" s="546"/>
      <c r="C32" s="547"/>
      <c r="D32" s="547"/>
      <c r="E32" s="547"/>
      <c r="F32" s="547"/>
      <c r="G32" s="547"/>
      <c r="H32" s="350"/>
      <c r="I32" s="125"/>
      <c r="J32" s="541"/>
      <c r="K32" s="542"/>
      <c r="L32" s="542"/>
      <c r="M32" s="543"/>
      <c r="N32" s="96"/>
      <c r="O32" s="128">
        <f t="shared" si="0"/>
      </c>
      <c r="P32" s="120">
        <f t="shared" si="1"/>
      </c>
    </row>
    <row r="33" spans="1:16" ht="12.75" customHeight="1">
      <c r="A33" s="346"/>
      <c r="B33" s="546"/>
      <c r="C33" s="547"/>
      <c r="D33" s="547"/>
      <c r="E33" s="547"/>
      <c r="F33" s="547"/>
      <c r="G33" s="547"/>
      <c r="H33" s="350"/>
      <c r="I33" s="125"/>
      <c r="J33" s="541"/>
      <c r="K33" s="542"/>
      <c r="L33" s="542"/>
      <c r="M33" s="543"/>
      <c r="N33" s="96"/>
      <c r="O33" s="128">
        <f t="shared" si="0"/>
      </c>
      <c r="P33" s="120">
        <f t="shared" si="1"/>
      </c>
    </row>
    <row r="34" spans="1:16" ht="12.75" customHeight="1">
      <c r="A34" s="346"/>
      <c r="B34" s="546"/>
      <c r="C34" s="547"/>
      <c r="D34" s="547"/>
      <c r="E34" s="547"/>
      <c r="F34" s="547"/>
      <c r="G34" s="547"/>
      <c r="H34" s="350"/>
      <c r="I34" s="125"/>
      <c r="J34" s="541"/>
      <c r="K34" s="542"/>
      <c r="L34" s="542"/>
      <c r="M34" s="543"/>
      <c r="N34" s="96"/>
      <c r="O34" s="128">
        <f t="shared" si="0"/>
      </c>
      <c r="P34" s="120">
        <f t="shared" si="1"/>
      </c>
    </row>
    <row r="35" spans="1:16" ht="12.75" customHeight="1">
      <c r="A35" s="346"/>
      <c r="B35" s="546"/>
      <c r="C35" s="547"/>
      <c r="D35" s="547"/>
      <c r="E35" s="547"/>
      <c r="F35" s="547"/>
      <c r="G35" s="547"/>
      <c r="H35" s="350"/>
      <c r="I35" s="125"/>
      <c r="J35" s="541"/>
      <c r="K35" s="542"/>
      <c r="L35" s="542"/>
      <c r="M35" s="543"/>
      <c r="N35" s="96"/>
      <c r="O35" s="128">
        <f t="shared" si="0"/>
      </c>
      <c r="P35" s="120">
        <f t="shared" si="1"/>
      </c>
    </row>
    <row r="36" spans="1:16" ht="12.75" customHeight="1">
      <c r="A36" s="346"/>
      <c r="B36" s="546"/>
      <c r="C36" s="547"/>
      <c r="D36" s="547"/>
      <c r="E36" s="547"/>
      <c r="F36" s="547"/>
      <c r="G36" s="547"/>
      <c r="H36" s="350"/>
      <c r="I36" s="125"/>
      <c r="J36" s="541"/>
      <c r="K36" s="542"/>
      <c r="L36" s="542"/>
      <c r="M36" s="543"/>
      <c r="N36" s="96"/>
      <c r="O36" s="128">
        <f t="shared" si="0"/>
      </c>
      <c r="P36" s="120">
        <f t="shared" si="1"/>
      </c>
    </row>
    <row r="37" spans="1:16" ht="12.75" customHeight="1">
      <c r="A37" s="346"/>
      <c r="B37" s="546"/>
      <c r="C37" s="547"/>
      <c r="D37" s="547"/>
      <c r="E37" s="547"/>
      <c r="F37" s="547"/>
      <c r="G37" s="547"/>
      <c r="H37" s="350"/>
      <c r="I37" s="125"/>
      <c r="J37" s="541"/>
      <c r="K37" s="542"/>
      <c r="L37" s="542"/>
      <c r="M37" s="543"/>
      <c r="N37" s="96"/>
      <c r="O37" s="128">
        <f t="shared" si="0"/>
      </c>
      <c r="P37" s="120">
        <f t="shared" si="1"/>
      </c>
    </row>
    <row r="38" spans="1:16" ht="12.75" customHeight="1">
      <c r="A38" s="346"/>
      <c r="B38" s="546"/>
      <c r="C38" s="547"/>
      <c r="D38" s="547"/>
      <c r="E38" s="547"/>
      <c r="F38" s="547"/>
      <c r="G38" s="547"/>
      <c r="H38" s="350"/>
      <c r="I38" s="125"/>
      <c r="J38" s="541"/>
      <c r="K38" s="542"/>
      <c r="L38" s="542"/>
      <c r="M38" s="543"/>
      <c r="N38" s="96"/>
      <c r="O38" s="128">
        <f t="shared" si="0"/>
      </c>
      <c r="P38" s="120">
        <f t="shared" si="1"/>
      </c>
    </row>
    <row r="39" spans="1:16" ht="12.75" customHeight="1">
      <c r="A39" s="346"/>
      <c r="B39" s="546"/>
      <c r="C39" s="547"/>
      <c r="D39" s="547"/>
      <c r="E39" s="547"/>
      <c r="F39" s="547"/>
      <c r="G39" s="547"/>
      <c r="H39" s="350"/>
      <c r="I39" s="125"/>
      <c r="J39" s="541"/>
      <c r="K39" s="542"/>
      <c r="L39" s="542"/>
      <c r="M39" s="543"/>
      <c r="N39" s="96"/>
      <c r="O39" s="128">
        <f t="shared" si="0"/>
      </c>
      <c r="P39" s="120">
        <f t="shared" si="1"/>
      </c>
    </row>
    <row r="40" spans="1:16" ht="12.75" customHeight="1">
      <c r="A40" s="346"/>
      <c r="B40" s="546"/>
      <c r="C40" s="547"/>
      <c r="D40" s="547"/>
      <c r="E40" s="547"/>
      <c r="F40" s="547"/>
      <c r="G40" s="547"/>
      <c r="H40" s="350"/>
      <c r="I40" s="125"/>
      <c r="J40" s="541"/>
      <c r="K40" s="542"/>
      <c r="L40" s="542"/>
      <c r="M40" s="543"/>
      <c r="N40" s="96"/>
      <c r="O40" s="128">
        <f t="shared" si="0"/>
      </c>
      <c r="P40" s="120">
        <f t="shared" si="1"/>
      </c>
    </row>
    <row r="41" spans="1:16" ht="12.75" customHeight="1">
      <c r="A41" s="346"/>
      <c r="B41" s="546"/>
      <c r="C41" s="547"/>
      <c r="D41" s="547"/>
      <c r="E41" s="547"/>
      <c r="F41" s="547"/>
      <c r="G41" s="547"/>
      <c r="H41" s="350"/>
      <c r="I41" s="125"/>
      <c r="J41" s="541"/>
      <c r="K41" s="542"/>
      <c r="L41" s="542"/>
      <c r="M41" s="543"/>
      <c r="N41" s="96"/>
      <c r="O41" s="128">
        <f t="shared" si="0"/>
      </c>
      <c r="P41" s="120">
        <f t="shared" si="1"/>
      </c>
    </row>
    <row r="42" spans="1:16" ht="12.75" customHeight="1">
      <c r="A42" s="346"/>
      <c r="B42" s="546"/>
      <c r="C42" s="547"/>
      <c r="D42" s="547"/>
      <c r="E42" s="547"/>
      <c r="F42" s="547"/>
      <c r="G42" s="547"/>
      <c r="H42" s="350"/>
      <c r="I42" s="125"/>
      <c r="J42" s="541"/>
      <c r="K42" s="542"/>
      <c r="L42" s="542"/>
      <c r="M42" s="543"/>
      <c r="N42" s="96"/>
      <c r="O42" s="128">
        <f t="shared" si="0"/>
      </c>
      <c r="P42" s="120">
        <f t="shared" si="1"/>
      </c>
    </row>
    <row r="43" spans="1:16" ht="12.75" customHeight="1">
      <c r="A43" s="346"/>
      <c r="B43" s="546"/>
      <c r="C43" s="547"/>
      <c r="D43" s="547"/>
      <c r="E43" s="547"/>
      <c r="F43" s="547"/>
      <c r="G43" s="547"/>
      <c r="H43" s="350"/>
      <c r="I43" s="125"/>
      <c r="J43" s="541"/>
      <c r="K43" s="542"/>
      <c r="L43" s="542"/>
      <c r="M43" s="543"/>
      <c r="N43" s="96"/>
      <c r="O43" s="128">
        <f t="shared" si="0"/>
      </c>
      <c r="P43" s="120">
        <f t="shared" si="1"/>
      </c>
    </row>
    <row r="44" spans="1:16" ht="12.75" customHeight="1">
      <c r="A44" s="346"/>
      <c r="B44" s="546"/>
      <c r="C44" s="547"/>
      <c r="D44" s="547"/>
      <c r="E44" s="547"/>
      <c r="F44" s="547"/>
      <c r="G44" s="547"/>
      <c r="H44" s="350"/>
      <c r="I44" s="125"/>
      <c r="J44" s="541"/>
      <c r="K44" s="542"/>
      <c r="L44" s="542"/>
      <c r="M44" s="543"/>
      <c r="N44" s="96"/>
      <c r="O44" s="128">
        <f aca="true" t="shared" si="2" ref="O44:O62">IF(N44&lt;&gt;"I","",J44)</f>
      </c>
      <c r="P44" s="120">
        <f aca="true" t="shared" si="3" ref="P44:P62">IF(N44&lt;&gt;"O","",J44)</f>
      </c>
    </row>
    <row r="45" spans="1:16" ht="12.75" customHeight="1">
      <c r="A45" s="346"/>
      <c r="B45" s="546"/>
      <c r="C45" s="547"/>
      <c r="D45" s="547"/>
      <c r="E45" s="547"/>
      <c r="F45" s="547"/>
      <c r="G45" s="547"/>
      <c r="H45" s="350"/>
      <c r="I45" s="125"/>
      <c r="J45" s="541"/>
      <c r="K45" s="542"/>
      <c r="L45" s="542"/>
      <c r="M45" s="543"/>
      <c r="N45" s="96"/>
      <c r="O45" s="128">
        <f t="shared" si="2"/>
      </c>
      <c r="P45" s="120">
        <f t="shared" si="3"/>
      </c>
    </row>
    <row r="46" spans="1:16" ht="12.75" customHeight="1">
      <c r="A46" s="346"/>
      <c r="B46" s="546"/>
      <c r="C46" s="547"/>
      <c r="D46" s="547"/>
      <c r="E46" s="547"/>
      <c r="F46" s="547"/>
      <c r="G46" s="547"/>
      <c r="H46" s="350"/>
      <c r="I46" s="125"/>
      <c r="J46" s="541"/>
      <c r="K46" s="542"/>
      <c r="L46" s="542"/>
      <c r="M46" s="543"/>
      <c r="N46" s="96"/>
      <c r="O46" s="128">
        <f t="shared" si="2"/>
      </c>
      <c r="P46" s="120">
        <f t="shared" si="3"/>
      </c>
    </row>
    <row r="47" spans="1:16" ht="12.75" customHeight="1">
      <c r="A47" s="346"/>
      <c r="B47" s="546"/>
      <c r="C47" s="547"/>
      <c r="D47" s="547"/>
      <c r="E47" s="547"/>
      <c r="F47" s="547"/>
      <c r="G47" s="547"/>
      <c r="H47" s="350"/>
      <c r="I47" s="125"/>
      <c r="J47" s="541"/>
      <c r="K47" s="542"/>
      <c r="L47" s="542"/>
      <c r="M47" s="543"/>
      <c r="N47" s="96"/>
      <c r="O47" s="128">
        <f t="shared" si="2"/>
      </c>
      <c r="P47" s="120">
        <f t="shared" si="3"/>
      </c>
    </row>
    <row r="48" spans="1:16" ht="12.75" customHeight="1">
      <c r="A48" s="346"/>
      <c r="B48" s="546"/>
      <c r="C48" s="547"/>
      <c r="D48" s="547"/>
      <c r="E48" s="547"/>
      <c r="F48" s="547"/>
      <c r="G48" s="547"/>
      <c r="H48" s="350"/>
      <c r="I48" s="125"/>
      <c r="J48" s="541"/>
      <c r="K48" s="542"/>
      <c r="L48" s="542"/>
      <c r="M48" s="543"/>
      <c r="N48" s="96"/>
      <c r="O48" s="128">
        <f t="shared" si="2"/>
      </c>
      <c r="P48" s="120">
        <f t="shared" si="3"/>
      </c>
    </row>
    <row r="49" spans="1:16" ht="12.75" customHeight="1">
      <c r="A49" s="346"/>
      <c r="B49" s="546"/>
      <c r="C49" s="547"/>
      <c r="D49" s="547"/>
      <c r="E49" s="547"/>
      <c r="F49" s="547"/>
      <c r="G49" s="547"/>
      <c r="H49" s="350"/>
      <c r="I49" s="125"/>
      <c r="J49" s="541"/>
      <c r="K49" s="542"/>
      <c r="L49" s="542"/>
      <c r="M49" s="543"/>
      <c r="N49" s="96"/>
      <c r="O49" s="128">
        <f t="shared" si="2"/>
      </c>
      <c r="P49" s="120">
        <f t="shared" si="3"/>
      </c>
    </row>
    <row r="50" spans="1:16" ht="12.75" customHeight="1">
      <c r="A50" s="346"/>
      <c r="B50" s="546"/>
      <c r="C50" s="547"/>
      <c r="D50" s="547"/>
      <c r="E50" s="547"/>
      <c r="F50" s="547"/>
      <c r="G50" s="547"/>
      <c r="H50" s="350"/>
      <c r="I50" s="125"/>
      <c r="J50" s="541"/>
      <c r="K50" s="542"/>
      <c r="L50" s="542"/>
      <c r="M50" s="543"/>
      <c r="N50" s="96"/>
      <c r="O50" s="128">
        <f t="shared" si="2"/>
      </c>
      <c r="P50" s="120">
        <f t="shared" si="3"/>
      </c>
    </row>
    <row r="51" spans="1:16" ht="12.75" customHeight="1">
      <c r="A51" s="346"/>
      <c r="B51" s="546"/>
      <c r="C51" s="547"/>
      <c r="D51" s="547"/>
      <c r="E51" s="547"/>
      <c r="F51" s="547"/>
      <c r="G51" s="547"/>
      <c r="H51" s="350"/>
      <c r="I51" s="125"/>
      <c r="J51" s="541"/>
      <c r="K51" s="542"/>
      <c r="L51" s="542"/>
      <c r="M51" s="543"/>
      <c r="N51" s="96"/>
      <c r="O51" s="128">
        <f t="shared" si="2"/>
      </c>
      <c r="P51" s="120">
        <f t="shared" si="3"/>
      </c>
    </row>
    <row r="52" spans="1:16" ht="12.75" customHeight="1">
      <c r="A52" s="346"/>
      <c r="B52" s="546"/>
      <c r="C52" s="547"/>
      <c r="D52" s="547"/>
      <c r="E52" s="547"/>
      <c r="F52" s="547"/>
      <c r="G52" s="547"/>
      <c r="H52" s="350"/>
      <c r="I52" s="125"/>
      <c r="J52" s="541"/>
      <c r="K52" s="542"/>
      <c r="L52" s="542"/>
      <c r="M52" s="543"/>
      <c r="N52" s="96"/>
      <c r="O52" s="128">
        <f t="shared" si="2"/>
      </c>
      <c r="P52" s="120">
        <f t="shared" si="3"/>
      </c>
    </row>
    <row r="53" spans="1:16" ht="12.75" customHeight="1">
      <c r="A53" s="346"/>
      <c r="B53" s="546"/>
      <c r="C53" s="547"/>
      <c r="D53" s="547"/>
      <c r="E53" s="547"/>
      <c r="F53" s="547"/>
      <c r="G53" s="547"/>
      <c r="H53" s="350"/>
      <c r="I53" s="125"/>
      <c r="J53" s="541"/>
      <c r="K53" s="542"/>
      <c r="L53" s="542"/>
      <c r="M53" s="543"/>
      <c r="N53" s="96"/>
      <c r="O53" s="128">
        <f t="shared" si="2"/>
      </c>
      <c r="P53" s="120">
        <f t="shared" si="3"/>
      </c>
    </row>
    <row r="54" spans="1:16" ht="12.75" customHeight="1">
      <c r="A54" s="346"/>
      <c r="B54" s="546"/>
      <c r="C54" s="547"/>
      <c r="D54" s="547"/>
      <c r="E54" s="547"/>
      <c r="F54" s="547"/>
      <c r="G54" s="547"/>
      <c r="H54" s="350"/>
      <c r="I54" s="125"/>
      <c r="J54" s="541"/>
      <c r="K54" s="542"/>
      <c r="L54" s="542"/>
      <c r="M54" s="543"/>
      <c r="N54" s="96"/>
      <c r="O54" s="128">
        <f t="shared" si="2"/>
      </c>
      <c r="P54" s="120">
        <f t="shared" si="3"/>
      </c>
    </row>
    <row r="55" spans="1:16" ht="12.75" customHeight="1">
      <c r="A55" s="346"/>
      <c r="B55" s="546"/>
      <c r="C55" s="547"/>
      <c r="D55" s="547"/>
      <c r="E55" s="547"/>
      <c r="F55" s="547"/>
      <c r="G55" s="547"/>
      <c r="H55" s="350"/>
      <c r="I55" s="125"/>
      <c r="J55" s="541"/>
      <c r="K55" s="542"/>
      <c r="L55" s="542"/>
      <c r="M55" s="543"/>
      <c r="N55" s="96"/>
      <c r="O55" s="128">
        <f t="shared" si="2"/>
      </c>
      <c r="P55" s="120">
        <f t="shared" si="3"/>
      </c>
    </row>
    <row r="56" spans="1:16" ht="12.75" customHeight="1">
      <c r="A56" s="346"/>
      <c r="B56" s="546"/>
      <c r="C56" s="547"/>
      <c r="D56" s="547"/>
      <c r="E56" s="547"/>
      <c r="F56" s="547"/>
      <c r="G56" s="547"/>
      <c r="H56" s="350"/>
      <c r="I56" s="125"/>
      <c r="J56" s="541"/>
      <c r="K56" s="542"/>
      <c r="L56" s="542"/>
      <c r="M56" s="543"/>
      <c r="N56" s="96"/>
      <c r="O56" s="128">
        <f t="shared" si="2"/>
      </c>
      <c r="P56" s="120">
        <f t="shared" si="3"/>
      </c>
    </row>
    <row r="57" spans="1:16" ht="12.75" customHeight="1">
      <c r="A57" s="346"/>
      <c r="B57" s="546"/>
      <c r="C57" s="547"/>
      <c r="D57" s="547"/>
      <c r="E57" s="547"/>
      <c r="F57" s="547"/>
      <c r="G57" s="547"/>
      <c r="H57" s="350"/>
      <c r="I57" s="125"/>
      <c r="J57" s="541"/>
      <c r="K57" s="542"/>
      <c r="L57" s="542"/>
      <c r="M57" s="543"/>
      <c r="N57" s="96"/>
      <c r="O57" s="128">
        <f t="shared" si="2"/>
      </c>
      <c r="P57" s="120">
        <f t="shared" si="3"/>
      </c>
    </row>
    <row r="58" spans="1:16" ht="12.75" customHeight="1">
      <c r="A58" s="346"/>
      <c r="B58" s="546"/>
      <c r="C58" s="547"/>
      <c r="D58" s="547"/>
      <c r="E58" s="547"/>
      <c r="F58" s="547"/>
      <c r="G58" s="547"/>
      <c r="H58" s="350"/>
      <c r="I58" s="125"/>
      <c r="J58" s="541"/>
      <c r="K58" s="542"/>
      <c r="L58" s="542"/>
      <c r="M58" s="543"/>
      <c r="N58" s="96"/>
      <c r="O58" s="128">
        <f t="shared" si="2"/>
      </c>
      <c r="P58" s="120">
        <f t="shared" si="3"/>
      </c>
    </row>
    <row r="59" spans="1:16" ht="12.75" customHeight="1">
      <c r="A59" s="346"/>
      <c r="B59" s="546"/>
      <c r="C59" s="547"/>
      <c r="D59" s="547"/>
      <c r="E59" s="547"/>
      <c r="F59" s="547"/>
      <c r="G59" s="547"/>
      <c r="H59" s="350"/>
      <c r="I59" s="125"/>
      <c r="J59" s="541"/>
      <c r="K59" s="542"/>
      <c r="L59" s="542"/>
      <c r="M59" s="543"/>
      <c r="N59" s="96"/>
      <c r="O59" s="128">
        <f t="shared" si="2"/>
      </c>
      <c r="P59" s="120">
        <f t="shared" si="3"/>
      </c>
    </row>
    <row r="60" spans="1:16" ht="12.75" customHeight="1">
      <c r="A60" s="346"/>
      <c r="B60" s="546"/>
      <c r="C60" s="547"/>
      <c r="D60" s="547"/>
      <c r="E60" s="547"/>
      <c r="F60" s="547"/>
      <c r="G60" s="547"/>
      <c r="H60" s="350"/>
      <c r="I60" s="125"/>
      <c r="J60" s="541"/>
      <c r="K60" s="542"/>
      <c r="L60" s="542"/>
      <c r="M60" s="543"/>
      <c r="N60" s="96"/>
      <c r="O60" s="128">
        <f t="shared" si="2"/>
      </c>
      <c r="P60" s="120">
        <f t="shared" si="3"/>
      </c>
    </row>
    <row r="61" spans="1:16" ht="12.75" customHeight="1">
      <c r="A61" s="346"/>
      <c r="B61" s="546"/>
      <c r="C61" s="547"/>
      <c r="D61" s="547"/>
      <c r="E61" s="547"/>
      <c r="F61" s="547"/>
      <c r="G61" s="547"/>
      <c r="H61" s="350"/>
      <c r="I61" s="125"/>
      <c r="J61" s="556"/>
      <c r="K61" s="542"/>
      <c r="L61" s="542"/>
      <c r="M61" s="543"/>
      <c r="N61" s="96"/>
      <c r="O61" s="128">
        <f t="shared" si="2"/>
      </c>
      <c r="P61" s="120">
        <f t="shared" si="3"/>
      </c>
    </row>
    <row r="62" spans="1:16" ht="12.75" customHeight="1">
      <c r="A62" s="346"/>
      <c r="B62" s="546"/>
      <c r="C62" s="547"/>
      <c r="D62" s="547"/>
      <c r="E62" s="547"/>
      <c r="F62" s="547"/>
      <c r="G62" s="547"/>
      <c r="H62" s="350"/>
      <c r="I62" s="125"/>
      <c r="J62" s="557"/>
      <c r="K62" s="558"/>
      <c r="L62" s="558"/>
      <c r="M62" s="559"/>
      <c r="N62" s="96"/>
      <c r="O62" s="128">
        <f t="shared" si="2"/>
      </c>
      <c r="P62" s="120">
        <f t="shared" si="3"/>
      </c>
    </row>
    <row r="63" spans="1:16" ht="12.75" customHeight="1">
      <c r="A63" s="295"/>
      <c r="B63" s="548" t="s">
        <v>349</v>
      </c>
      <c r="C63" s="478"/>
      <c r="D63" s="478"/>
      <c r="E63" s="478"/>
      <c r="F63" s="478"/>
      <c r="G63" s="478"/>
      <c r="H63" s="478"/>
      <c r="I63" s="549"/>
      <c r="J63" s="560">
        <f>SUM(J10:M62)</f>
        <v>0</v>
      </c>
      <c r="K63" s="561"/>
      <c r="L63" s="561"/>
      <c r="M63" s="562"/>
      <c r="N63" s="257" t="s">
        <v>360</v>
      </c>
      <c r="O63" s="128">
        <f>SUM(O12:O62)</f>
        <v>0</v>
      </c>
      <c r="P63" s="119">
        <f>SUM(P12:P62)</f>
        <v>0</v>
      </c>
    </row>
  </sheetData>
  <sheetProtection password="9DBB" sheet="1" selectLockedCells="1"/>
  <mergeCells count="60">
    <mergeCell ref="J22:M22"/>
    <mergeCell ref="B10:I10"/>
    <mergeCell ref="B11:I11"/>
    <mergeCell ref="B63:I63"/>
    <mergeCell ref="J10:M10"/>
    <mergeCell ref="J11:M11"/>
    <mergeCell ref="J12:M12"/>
    <mergeCell ref="J13:M13"/>
    <mergeCell ref="J14:M14"/>
    <mergeCell ref="J15:M15"/>
    <mergeCell ref="J28:M28"/>
    <mergeCell ref="J29:M29"/>
    <mergeCell ref="J30:M30"/>
    <mergeCell ref="J31:M31"/>
    <mergeCell ref="J16:M16"/>
    <mergeCell ref="J17:M17"/>
    <mergeCell ref="J18:M18"/>
    <mergeCell ref="J19:M19"/>
    <mergeCell ref="J20:M20"/>
    <mergeCell ref="J21:M21"/>
    <mergeCell ref="J42:M42"/>
    <mergeCell ref="J43:M43"/>
    <mergeCell ref="J44:M44"/>
    <mergeCell ref="J45:M45"/>
    <mergeCell ref="J34:M34"/>
    <mergeCell ref="J23:M23"/>
    <mergeCell ref="J24:M24"/>
    <mergeCell ref="J25:M25"/>
    <mergeCell ref="J26:M26"/>
    <mergeCell ref="J27:M27"/>
    <mergeCell ref="J53:M53"/>
    <mergeCell ref="J54:M54"/>
    <mergeCell ref="J55:M55"/>
    <mergeCell ref="J56:M56"/>
    <mergeCell ref="J32:M32"/>
    <mergeCell ref="J33:M33"/>
    <mergeCell ref="J39:M39"/>
    <mergeCell ref="J51:M51"/>
    <mergeCell ref="J40:M40"/>
    <mergeCell ref="J41:M41"/>
    <mergeCell ref="J47:M47"/>
    <mergeCell ref="J48:M48"/>
    <mergeCell ref="J49:M49"/>
    <mergeCell ref="J50:M50"/>
    <mergeCell ref="J63:M63"/>
    <mergeCell ref="J58:M58"/>
    <mergeCell ref="J59:M59"/>
    <mergeCell ref="J60:M60"/>
    <mergeCell ref="J52:M52"/>
    <mergeCell ref="J57:M57"/>
    <mergeCell ref="J35:M35"/>
    <mergeCell ref="J36:M36"/>
    <mergeCell ref="J37:M37"/>
    <mergeCell ref="J38:M38"/>
    <mergeCell ref="B12:G62"/>
    <mergeCell ref="B8:I8"/>
    <mergeCell ref="B9:I9"/>
    <mergeCell ref="J61:M61"/>
    <mergeCell ref="J62:M62"/>
    <mergeCell ref="J46:M46"/>
  </mergeCells>
  <printOptions horizontalCentered="1" verticalCentered="1"/>
  <pageMargins left="0" right="0" top="0" bottom="0" header="0.31" footer="0.5"/>
  <pageSetup firstPageNumber="0" useFirstPageNumber="1" fitToHeight="1" fitToWidth="1" orientation="portrait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T63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A12" sqref="A12"/>
    </sheetView>
  </sheetViews>
  <sheetFormatPr defaultColWidth="11.421875" defaultRowHeight="12.75"/>
  <cols>
    <col min="1" max="1" width="9.8515625" style="268" customWidth="1"/>
    <col min="2" max="2" width="14.00390625" style="268" customWidth="1"/>
    <col min="3" max="3" width="12.28125" style="268" customWidth="1"/>
    <col min="4" max="6" width="10.140625" style="268" customWidth="1"/>
    <col min="7" max="7" width="12.00390625" style="268" customWidth="1"/>
    <col min="8" max="8" width="12.7109375" style="268" customWidth="1"/>
    <col min="9" max="9" width="3.28125" style="268" customWidth="1"/>
    <col min="10" max="11" width="6.00390625" style="273" customWidth="1"/>
    <col min="12" max="12" width="2.421875" style="273" customWidth="1"/>
    <col min="13" max="13" width="1.28515625" style="268" customWidth="1"/>
    <col min="14" max="14" width="5.7109375" style="268" customWidth="1"/>
    <col min="15" max="15" width="8.7109375" style="268" customWidth="1"/>
    <col min="16" max="16" width="12.140625" style="273" customWidth="1"/>
    <col min="17" max="16384" width="11.421875" style="268" customWidth="1"/>
  </cols>
  <sheetData>
    <row r="1" ht="12.75"/>
    <row r="2" ht="12.75"/>
    <row r="3" ht="12.75"/>
    <row r="4" ht="12.75"/>
    <row r="5" spans="1:13" ht="8.25" customHeight="1">
      <c r="A5" s="155" t="s">
        <v>351</v>
      </c>
      <c r="B5" s="267"/>
      <c r="F5" s="71"/>
      <c r="G5" s="269"/>
      <c r="H5" s="269"/>
      <c r="I5" s="270"/>
      <c r="J5" s="271"/>
      <c r="K5" s="271"/>
      <c r="L5" s="271"/>
      <c r="M5" s="272"/>
    </row>
    <row r="6" spans="1:6" ht="13.5" customHeight="1">
      <c r="A6" s="71"/>
      <c r="B6" s="274"/>
      <c r="D6" s="275" t="s">
        <v>352</v>
      </c>
      <c r="E6" s="276"/>
      <c r="F6" s="276"/>
    </row>
    <row r="7" spans="1:13" ht="11.25" customHeight="1">
      <c r="A7" s="277"/>
      <c r="B7" s="277"/>
      <c r="C7" s="277"/>
      <c r="D7" s="277"/>
      <c r="E7" s="277"/>
      <c r="F7" s="277"/>
      <c r="G7" s="277"/>
      <c r="H7" s="277"/>
      <c r="I7" s="278"/>
      <c r="J7" s="279"/>
      <c r="K7" s="279"/>
      <c r="L7" s="279"/>
      <c r="M7" s="277"/>
    </row>
    <row r="8" spans="1:20" ht="12.75">
      <c r="A8" s="280"/>
      <c r="B8" s="505" t="s">
        <v>374</v>
      </c>
      <c r="C8" s="506"/>
      <c r="D8" s="506"/>
      <c r="E8" s="506"/>
      <c r="F8" s="506"/>
      <c r="G8" s="506"/>
      <c r="H8" s="506"/>
      <c r="I8" s="507"/>
      <c r="J8" s="281" t="s">
        <v>353</v>
      </c>
      <c r="K8" s="282"/>
      <c r="L8" s="282"/>
      <c r="M8" s="126"/>
      <c r="N8" s="234" t="s">
        <v>361</v>
      </c>
      <c r="O8" s="283"/>
      <c r="P8" s="284"/>
      <c r="Q8" s="285"/>
      <c r="R8" s="71"/>
      <c r="S8" s="71"/>
      <c r="T8" s="71"/>
    </row>
    <row r="9" spans="1:16" ht="12.75">
      <c r="A9" s="286" t="s">
        <v>354</v>
      </c>
      <c r="B9" s="502" t="s">
        <v>347</v>
      </c>
      <c r="C9" s="503"/>
      <c r="D9" s="503"/>
      <c r="E9" s="503"/>
      <c r="F9" s="503"/>
      <c r="G9" s="503"/>
      <c r="H9" s="503"/>
      <c r="I9" s="504"/>
      <c r="J9" s="287" t="s">
        <v>355</v>
      </c>
      <c r="K9" s="287"/>
      <c r="L9" s="287"/>
      <c r="M9" s="288"/>
      <c r="N9" s="243" t="s">
        <v>363</v>
      </c>
      <c r="O9" s="289"/>
      <c r="P9" s="290"/>
    </row>
    <row r="10" spans="1:20" ht="12.75" customHeight="1">
      <c r="A10" s="117"/>
      <c r="B10" s="539"/>
      <c r="C10" s="498"/>
      <c r="D10" s="498"/>
      <c r="E10" s="498"/>
      <c r="F10" s="498"/>
      <c r="G10" s="498"/>
      <c r="H10" s="498"/>
      <c r="I10" s="499"/>
      <c r="J10" s="550"/>
      <c r="K10" s="551"/>
      <c r="L10" s="551"/>
      <c r="M10" s="552"/>
      <c r="N10" s="248" t="s">
        <v>364</v>
      </c>
      <c r="O10" s="291"/>
      <c r="P10" s="292"/>
      <c r="Q10" s="293"/>
      <c r="R10" s="293"/>
      <c r="S10" s="293"/>
      <c r="T10" s="293"/>
    </row>
    <row r="11" spans="1:20" ht="12.75" customHeight="1">
      <c r="A11" s="118"/>
      <c r="B11" s="540"/>
      <c r="C11" s="520"/>
      <c r="D11" s="520"/>
      <c r="E11" s="520"/>
      <c r="F11" s="520"/>
      <c r="G11" s="520"/>
      <c r="H11" s="520"/>
      <c r="I11" s="510"/>
      <c r="J11" s="553"/>
      <c r="K11" s="554"/>
      <c r="L11" s="554"/>
      <c r="M11" s="555"/>
      <c r="N11" s="253" t="s">
        <v>359</v>
      </c>
      <c r="O11" s="253" t="s">
        <v>357</v>
      </c>
      <c r="P11" s="254" t="s">
        <v>358</v>
      </c>
      <c r="Q11" s="293"/>
      <c r="R11" s="293"/>
      <c r="S11" s="293"/>
      <c r="T11" s="293"/>
    </row>
    <row r="12" spans="1:20" ht="12.75" customHeight="1">
      <c r="A12" s="345"/>
      <c r="B12" s="544"/>
      <c r="C12" s="545"/>
      <c r="D12" s="545"/>
      <c r="E12" s="545"/>
      <c r="F12" s="545"/>
      <c r="G12" s="545"/>
      <c r="H12" s="347"/>
      <c r="I12" s="255"/>
      <c r="J12" s="541"/>
      <c r="K12" s="542"/>
      <c r="L12" s="542"/>
      <c r="M12" s="543"/>
      <c r="N12" s="115"/>
      <c r="O12" s="128">
        <f aca="true" t="shared" si="0" ref="O12:O62">IF(N12&lt;&gt;"I","",J12)</f>
      </c>
      <c r="P12" s="120">
        <f aca="true" t="shared" si="1" ref="P12:P62">IF(N12&lt;&gt;"O","",J12)</f>
      </c>
      <c r="Q12" s="293"/>
      <c r="R12" s="293"/>
      <c r="S12" s="293"/>
      <c r="T12" s="293"/>
    </row>
    <row r="13" spans="1:20" ht="12.75" customHeight="1">
      <c r="A13" s="346"/>
      <c r="B13" s="546"/>
      <c r="C13" s="547"/>
      <c r="D13" s="547"/>
      <c r="E13" s="547"/>
      <c r="F13" s="547"/>
      <c r="G13" s="547"/>
      <c r="H13" s="348"/>
      <c r="I13" s="125"/>
      <c r="J13" s="541"/>
      <c r="K13" s="542"/>
      <c r="L13" s="542"/>
      <c r="M13" s="543"/>
      <c r="N13" s="96"/>
      <c r="O13" s="128">
        <f t="shared" si="0"/>
      </c>
      <c r="P13" s="120">
        <f t="shared" si="1"/>
      </c>
      <c r="Q13" s="293"/>
      <c r="R13" s="293"/>
      <c r="S13" s="293"/>
      <c r="T13" s="293"/>
    </row>
    <row r="14" spans="1:20" ht="12.75" customHeight="1">
      <c r="A14" s="346"/>
      <c r="B14" s="546"/>
      <c r="C14" s="547"/>
      <c r="D14" s="547"/>
      <c r="E14" s="547"/>
      <c r="F14" s="547"/>
      <c r="G14" s="547"/>
      <c r="H14" s="348"/>
      <c r="I14" s="125"/>
      <c r="J14" s="541"/>
      <c r="K14" s="542"/>
      <c r="L14" s="542"/>
      <c r="M14" s="543"/>
      <c r="N14" s="96"/>
      <c r="O14" s="128">
        <f t="shared" si="0"/>
      </c>
      <c r="P14" s="120">
        <f t="shared" si="1"/>
      </c>
      <c r="Q14" s="293"/>
      <c r="R14" s="293"/>
      <c r="S14" s="293"/>
      <c r="T14" s="293"/>
    </row>
    <row r="15" spans="1:20" ht="12.75" customHeight="1">
      <c r="A15" s="346"/>
      <c r="B15" s="546"/>
      <c r="C15" s="547"/>
      <c r="D15" s="547"/>
      <c r="E15" s="547"/>
      <c r="F15" s="547"/>
      <c r="G15" s="547"/>
      <c r="H15" s="348"/>
      <c r="I15" s="125"/>
      <c r="J15" s="541"/>
      <c r="K15" s="542"/>
      <c r="L15" s="542"/>
      <c r="M15" s="543"/>
      <c r="N15" s="96"/>
      <c r="O15" s="128">
        <f t="shared" si="0"/>
      </c>
      <c r="P15" s="120">
        <f t="shared" si="1"/>
      </c>
      <c r="Q15" s="293"/>
      <c r="R15" s="293"/>
      <c r="S15" s="293"/>
      <c r="T15" s="293"/>
    </row>
    <row r="16" spans="1:20" ht="12.75" customHeight="1">
      <c r="A16" s="346"/>
      <c r="B16" s="546"/>
      <c r="C16" s="547"/>
      <c r="D16" s="547"/>
      <c r="E16" s="547"/>
      <c r="F16" s="547"/>
      <c r="G16" s="547"/>
      <c r="H16" s="348"/>
      <c r="I16" s="125"/>
      <c r="J16" s="541"/>
      <c r="K16" s="542"/>
      <c r="L16" s="542"/>
      <c r="M16" s="543"/>
      <c r="N16" s="96"/>
      <c r="O16" s="128">
        <f t="shared" si="0"/>
      </c>
      <c r="P16" s="120">
        <f t="shared" si="1"/>
      </c>
      <c r="Q16" s="293"/>
      <c r="R16" s="293"/>
      <c r="S16" s="293"/>
      <c r="T16" s="293"/>
    </row>
    <row r="17" spans="1:20" ht="12.75" customHeight="1">
      <c r="A17" s="346"/>
      <c r="B17" s="546"/>
      <c r="C17" s="547"/>
      <c r="D17" s="547"/>
      <c r="E17" s="547"/>
      <c r="F17" s="547"/>
      <c r="G17" s="547"/>
      <c r="H17" s="348"/>
      <c r="I17" s="125"/>
      <c r="J17" s="541"/>
      <c r="K17" s="542"/>
      <c r="L17" s="542"/>
      <c r="M17" s="543"/>
      <c r="N17" s="96"/>
      <c r="O17" s="128">
        <f t="shared" si="0"/>
      </c>
      <c r="P17" s="120">
        <f t="shared" si="1"/>
      </c>
      <c r="Q17" s="293"/>
      <c r="R17" s="293"/>
      <c r="S17" s="293"/>
      <c r="T17" s="293"/>
    </row>
    <row r="18" spans="1:20" ht="12.75" customHeight="1">
      <c r="A18" s="346"/>
      <c r="B18" s="546"/>
      <c r="C18" s="547"/>
      <c r="D18" s="547"/>
      <c r="E18" s="547"/>
      <c r="F18" s="547"/>
      <c r="G18" s="547"/>
      <c r="H18" s="348"/>
      <c r="I18" s="125"/>
      <c r="J18" s="541"/>
      <c r="K18" s="542"/>
      <c r="L18" s="542"/>
      <c r="M18" s="543"/>
      <c r="N18" s="96"/>
      <c r="O18" s="128">
        <f t="shared" si="0"/>
      </c>
      <c r="P18" s="120">
        <f t="shared" si="1"/>
      </c>
      <c r="Q18" s="293"/>
      <c r="R18" s="293"/>
      <c r="S18" s="293"/>
      <c r="T18" s="293"/>
    </row>
    <row r="19" spans="1:20" ht="12.75" customHeight="1">
      <c r="A19" s="346"/>
      <c r="B19" s="546"/>
      <c r="C19" s="547"/>
      <c r="D19" s="547"/>
      <c r="E19" s="547"/>
      <c r="F19" s="547"/>
      <c r="G19" s="547"/>
      <c r="H19" s="348"/>
      <c r="I19" s="125"/>
      <c r="J19" s="541"/>
      <c r="K19" s="542"/>
      <c r="L19" s="542"/>
      <c r="M19" s="543"/>
      <c r="N19" s="96"/>
      <c r="O19" s="128">
        <f t="shared" si="0"/>
      </c>
      <c r="P19" s="120">
        <f t="shared" si="1"/>
      </c>
      <c r="Q19" s="293"/>
      <c r="R19" s="293"/>
      <c r="S19" s="293"/>
      <c r="T19" s="293"/>
    </row>
    <row r="20" spans="1:20" ht="12.75" customHeight="1">
      <c r="A20" s="346"/>
      <c r="B20" s="546"/>
      <c r="C20" s="547"/>
      <c r="D20" s="547"/>
      <c r="E20" s="547"/>
      <c r="F20" s="547"/>
      <c r="G20" s="547"/>
      <c r="H20" s="348"/>
      <c r="I20" s="125"/>
      <c r="J20" s="541"/>
      <c r="K20" s="542"/>
      <c r="L20" s="542"/>
      <c r="M20" s="543"/>
      <c r="N20" s="96"/>
      <c r="O20" s="128">
        <f t="shared" si="0"/>
      </c>
      <c r="P20" s="120">
        <f t="shared" si="1"/>
      </c>
      <c r="Q20" s="293"/>
      <c r="R20" s="293"/>
      <c r="S20" s="293"/>
      <c r="T20" s="293"/>
    </row>
    <row r="21" spans="1:20" ht="12.75" customHeight="1">
      <c r="A21" s="346"/>
      <c r="B21" s="546"/>
      <c r="C21" s="547"/>
      <c r="D21" s="547"/>
      <c r="E21" s="547"/>
      <c r="F21" s="547"/>
      <c r="G21" s="547"/>
      <c r="H21" s="348"/>
      <c r="I21" s="125"/>
      <c r="J21" s="541"/>
      <c r="K21" s="542"/>
      <c r="L21" s="542"/>
      <c r="M21" s="543"/>
      <c r="N21" s="96"/>
      <c r="O21" s="128">
        <f t="shared" si="0"/>
      </c>
      <c r="P21" s="120">
        <f t="shared" si="1"/>
      </c>
      <c r="Q21" s="293"/>
      <c r="R21" s="293"/>
      <c r="S21" s="293"/>
      <c r="T21" s="293"/>
    </row>
    <row r="22" spans="1:20" ht="12.75" customHeight="1">
      <c r="A22" s="346"/>
      <c r="B22" s="546"/>
      <c r="C22" s="547"/>
      <c r="D22" s="547"/>
      <c r="E22" s="547"/>
      <c r="F22" s="547"/>
      <c r="G22" s="547"/>
      <c r="H22" s="348"/>
      <c r="I22" s="125"/>
      <c r="J22" s="541"/>
      <c r="K22" s="542"/>
      <c r="L22" s="542"/>
      <c r="M22" s="543"/>
      <c r="N22" s="96"/>
      <c r="O22" s="128">
        <f t="shared" si="0"/>
      </c>
      <c r="P22" s="120">
        <f t="shared" si="1"/>
      </c>
      <c r="Q22" s="293"/>
      <c r="R22" s="293"/>
      <c r="S22" s="293"/>
      <c r="T22" s="293"/>
    </row>
    <row r="23" spans="1:20" ht="12.75" customHeight="1">
      <c r="A23" s="346"/>
      <c r="B23" s="546"/>
      <c r="C23" s="547"/>
      <c r="D23" s="547"/>
      <c r="E23" s="547"/>
      <c r="F23" s="547"/>
      <c r="G23" s="547"/>
      <c r="H23" s="348"/>
      <c r="I23" s="125"/>
      <c r="J23" s="541"/>
      <c r="K23" s="542"/>
      <c r="L23" s="542"/>
      <c r="M23" s="543"/>
      <c r="N23" s="96"/>
      <c r="O23" s="128">
        <f t="shared" si="0"/>
      </c>
      <c r="P23" s="120">
        <f t="shared" si="1"/>
      </c>
      <c r="Q23" s="293"/>
      <c r="R23" s="293"/>
      <c r="S23" s="293"/>
      <c r="T23" s="293"/>
    </row>
    <row r="24" spans="1:20" ht="12.75" customHeight="1">
      <c r="A24" s="346"/>
      <c r="B24" s="546"/>
      <c r="C24" s="547"/>
      <c r="D24" s="547"/>
      <c r="E24" s="547"/>
      <c r="F24" s="547"/>
      <c r="G24" s="547"/>
      <c r="H24" s="348"/>
      <c r="I24" s="125"/>
      <c r="J24" s="541"/>
      <c r="K24" s="542"/>
      <c r="L24" s="542"/>
      <c r="M24" s="543"/>
      <c r="N24" s="96"/>
      <c r="O24" s="128">
        <f t="shared" si="0"/>
      </c>
      <c r="P24" s="120">
        <f t="shared" si="1"/>
      </c>
      <c r="Q24" s="293"/>
      <c r="R24" s="293"/>
      <c r="S24" s="293"/>
      <c r="T24" s="293"/>
    </row>
    <row r="25" spans="1:16" ht="12.75" customHeight="1">
      <c r="A25" s="346"/>
      <c r="B25" s="546"/>
      <c r="C25" s="547"/>
      <c r="D25" s="547"/>
      <c r="E25" s="547"/>
      <c r="F25" s="547"/>
      <c r="G25" s="547"/>
      <c r="H25" s="348"/>
      <c r="I25" s="125"/>
      <c r="J25" s="541"/>
      <c r="K25" s="542"/>
      <c r="L25" s="542"/>
      <c r="M25" s="543"/>
      <c r="N25" s="96"/>
      <c r="O25" s="128">
        <f t="shared" si="0"/>
      </c>
      <c r="P25" s="120">
        <f t="shared" si="1"/>
      </c>
    </row>
    <row r="26" spans="1:16" ht="12.75" customHeight="1">
      <c r="A26" s="346"/>
      <c r="B26" s="546"/>
      <c r="C26" s="547"/>
      <c r="D26" s="547"/>
      <c r="E26" s="547"/>
      <c r="F26" s="547"/>
      <c r="G26" s="547"/>
      <c r="H26" s="348"/>
      <c r="I26" s="125"/>
      <c r="J26" s="541"/>
      <c r="K26" s="542"/>
      <c r="L26" s="542"/>
      <c r="M26" s="543"/>
      <c r="N26" s="96"/>
      <c r="O26" s="128">
        <f t="shared" si="0"/>
      </c>
      <c r="P26" s="120">
        <f t="shared" si="1"/>
      </c>
    </row>
    <row r="27" spans="1:16" ht="12.75" customHeight="1">
      <c r="A27" s="346"/>
      <c r="B27" s="546"/>
      <c r="C27" s="547"/>
      <c r="D27" s="547"/>
      <c r="E27" s="547"/>
      <c r="F27" s="547"/>
      <c r="G27" s="547"/>
      <c r="H27" s="348"/>
      <c r="I27" s="125"/>
      <c r="J27" s="541"/>
      <c r="K27" s="542"/>
      <c r="L27" s="542"/>
      <c r="M27" s="543"/>
      <c r="N27" s="96"/>
      <c r="O27" s="128">
        <f t="shared" si="0"/>
      </c>
      <c r="P27" s="120">
        <f t="shared" si="1"/>
      </c>
    </row>
    <row r="28" spans="1:16" ht="12.75" customHeight="1">
      <c r="A28" s="346"/>
      <c r="B28" s="546"/>
      <c r="C28" s="547"/>
      <c r="D28" s="547"/>
      <c r="E28" s="547"/>
      <c r="F28" s="547"/>
      <c r="G28" s="547"/>
      <c r="H28" s="348"/>
      <c r="I28" s="125"/>
      <c r="J28" s="541"/>
      <c r="K28" s="542"/>
      <c r="L28" s="542"/>
      <c r="M28" s="543"/>
      <c r="N28" s="96"/>
      <c r="O28" s="128">
        <f t="shared" si="0"/>
      </c>
      <c r="P28" s="120">
        <f t="shared" si="1"/>
      </c>
    </row>
    <row r="29" spans="1:16" ht="12.75" customHeight="1">
      <c r="A29" s="346"/>
      <c r="B29" s="546"/>
      <c r="C29" s="547"/>
      <c r="D29" s="547"/>
      <c r="E29" s="547"/>
      <c r="F29" s="547"/>
      <c r="G29" s="547"/>
      <c r="H29" s="348"/>
      <c r="I29" s="125"/>
      <c r="J29" s="541"/>
      <c r="K29" s="542"/>
      <c r="L29" s="542"/>
      <c r="M29" s="543"/>
      <c r="N29" s="96"/>
      <c r="O29" s="128">
        <f t="shared" si="0"/>
      </c>
      <c r="P29" s="120">
        <f t="shared" si="1"/>
      </c>
    </row>
    <row r="30" spans="1:16" ht="12.75" customHeight="1">
      <c r="A30" s="346"/>
      <c r="B30" s="546"/>
      <c r="C30" s="547"/>
      <c r="D30" s="547"/>
      <c r="E30" s="547"/>
      <c r="F30" s="547"/>
      <c r="G30" s="547"/>
      <c r="H30" s="348"/>
      <c r="I30" s="125"/>
      <c r="J30" s="541"/>
      <c r="K30" s="542"/>
      <c r="L30" s="542"/>
      <c r="M30" s="543"/>
      <c r="N30" s="96"/>
      <c r="O30" s="128">
        <f t="shared" si="0"/>
      </c>
      <c r="P30" s="120">
        <f t="shared" si="1"/>
      </c>
    </row>
    <row r="31" spans="1:16" ht="12.75" customHeight="1">
      <c r="A31" s="346"/>
      <c r="B31" s="546"/>
      <c r="C31" s="547"/>
      <c r="D31" s="547"/>
      <c r="E31" s="547"/>
      <c r="F31" s="547"/>
      <c r="G31" s="547"/>
      <c r="H31" s="348"/>
      <c r="I31" s="125"/>
      <c r="J31" s="541"/>
      <c r="K31" s="542"/>
      <c r="L31" s="542"/>
      <c r="M31" s="543"/>
      <c r="N31" s="96"/>
      <c r="O31" s="128">
        <f t="shared" si="0"/>
      </c>
      <c r="P31" s="120">
        <f t="shared" si="1"/>
      </c>
    </row>
    <row r="32" spans="1:16" ht="12.75" customHeight="1">
      <c r="A32" s="346"/>
      <c r="B32" s="546"/>
      <c r="C32" s="547"/>
      <c r="D32" s="547"/>
      <c r="E32" s="547"/>
      <c r="F32" s="547"/>
      <c r="G32" s="547"/>
      <c r="H32" s="348"/>
      <c r="I32" s="125"/>
      <c r="J32" s="541"/>
      <c r="K32" s="542"/>
      <c r="L32" s="542"/>
      <c r="M32" s="543"/>
      <c r="N32" s="96"/>
      <c r="O32" s="128">
        <f t="shared" si="0"/>
      </c>
      <c r="P32" s="120">
        <f t="shared" si="1"/>
      </c>
    </row>
    <row r="33" spans="1:16" ht="12.75" customHeight="1">
      <c r="A33" s="346"/>
      <c r="B33" s="546"/>
      <c r="C33" s="547"/>
      <c r="D33" s="547"/>
      <c r="E33" s="547"/>
      <c r="F33" s="547"/>
      <c r="G33" s="547"/>
      <c r="H33" s="348"/>
      <c r="I33" s="125"/>
      <c r="J33" s="541"/>
      <c r="K33" s="542"/>
      <c r="L33" s="542"/>
      <c r="M33" s="543"/>
      <c r="N33" s="96"/>
      <c r="O33" s="128">
        <f t="shared" si="0"/>
      </c>
      <c r="P33" s="120">
        <f t="shared" si="1"/>
      </c>
    </row>
    <row r="34" spans="1:16" ht="12.75" customHeight="1">
      <c r="A34" s="346"/>
      <c r="B34" s="546"/>
      <c r="C34" s="547"/>
      <c r="D34" s="547"/>
      <c r="E34" s="547"/>
      <c r="F34" s="547"/>
      <c r="G34" s="547"/>
      <c r="H34" s="348"/>
      <c r="I34" s="125"/>
      <c r="J34" s="541"/>
      <c r="K34" s="542"/>
      <c r="L34" s="542"/>
      <c r="M34" s="543"/>
      <c r="N34" s="96"/>
      <c r="O34" s="128">
        <f t="shared" si="0"/>
      </c>
      <c r="P34" s="120">
        <f t="shared" si="1"/>
      </c>
    </row>
    <row r="35" spans="1:16" ht="12.75" customHeight="1">
      <c r="A35" s="346"/>
      <c r="B35" s="546"/>
      <c r="C35" s="547"/>
      <c r="D35" s="547"/>
      <c r="E35" s="547"/>
      <c r="F35" s="547"/>
      <c r="G35" s="547"/>
      <c r="H35" s="348"/>
      <c r="I35" s="125"/>
      <c r="J35" s="541"/>
      <c r="K35" s="542"/>
      <c r="L35" s="542"/>
      <c r="M35" s="543"/>
      <c r="N35" s="96"/>
      <c r="O35" s="128">
        <f t="shared" si="0"/>
      </c>
      <c r="P35" s="120">
        <f t="shared" si="1"/>
      </c>
    </row>
    <row r="36" spans="1:16" ht="12.75" customHeight="1">
      <c r="A36" s="346"/>
      <c r="B36" s="546"/>
      <c r="C36" s="547"/>
      <c r="D36" s="547"/>
      <c r="E36" s="547"/>
      <c r="F36" s="547"/>
      <c r="G36" s="547"/>
      <c r="H36" s="348"/>
      <c r="I36" s="125"/>
      <c r="J36" s="541"/>
      <c r="K36" s="542"/>
      <c r="L36" s="542"/>
      <c r="M36" s="543"/>
      <c r="N36" s="96"/>
      <c r="O36" s="128">
        <f t="shared" si="0"/>
      </c>
      <c r="P36" s="120">
        <f t="shared" si="1"/>
      </c>
    </row>
    <row r="37" spans="1:16" ht="12.75" customHeight="1">
      <c r="A37" s="346"/>
      <c r="B37" s="546"/>
      <c r="C37" s="547"/>
      <c r="D37" s="547"/>
      <c r="E37" s="547"/>
      <c r="F37" s="547"/>
      <c r="G37" s="547"/>
      <c r="H37" s="348"/>
      <c r="I37" s="125"/>
      <c r="J37" s="541"/>
      <c r="K37" s="542"/>
      <c r="L37" s="542"/>
      <c r="M37" s="543"/>
      <c r="N37" s="96"/>
      <c r="O37" s="128">
        <f t="shared" si="0"/>
      </c>
      <c r="P37" s="120">
        <f t="shared" si="1"/>
      </c>
    </row>
    <row r="38" spans="1:16" ht="12.75" customHeight="1">
      <c r="A38" s="346"/>
      <c r="B38" s="546"/>
      <c r="C38" s="547"/>
      <c r="D38" s="547"/>
      <c r="E38" s="547"/>
      <c r="F38" s="547"/>
      <c r="G38" s="547"/>
      <c r="H38" s="348"/>
      <c r="I38" s="125"/>
      <c r="J38" s="541"/>
      <c r="K38" s="542"/>
      <c r="L38" s="542"/>
      <c r="M38" s="543"/>
      <c r="N38" s="96"/>
      <c r="O38" s="128">
        <f t="shared" si="0"/>
      </c>
      <c r="P38" s="120">
        <f t="shared" si="1"/>
      </c>
    </row>
    <row r="39" spans="1:16" ht="12.75" customHeight="1">
      <c r="A39" s="346"/>
      <c r="B39" s="546"/>
      <c r="C39" s="547"/>
      <c r="D39" s="547"/>
      <c r="E39" s="547"/>
      <c r="F39" s="547"/>
      <c r="G39" s="547"/>
      <c r="H39" s="348"/>
      <c r="I39" s="125"/>
      <c r="J39" s="541"/>
      <c r="K39" s="542"/>
      <c r="L39" s="542"/>
      <c r="M39" s="543"/>
      <c r="N39" s="96"/>
      <c r="O39" s="128">
        <f t="shared" si="0"/>
      </c>
      <c r="P39" s="120">
        <f t="shared" si="1"/>
      </c>
    </row>
    <row r="40" spans="1:16" ht="12.75" customHeight="1">
      <c r="A40" s="346"/>
      <c r="B40" s="546"/>
      <c r="C40" s="547"/>
      <c r="D40" s="547"/>
      <c r="E40" s="547"/>
      <c r="F40" s="547"/>
      <c r="G40" s="547"/>
      <c r="H40" s="348"/>
      <c r="I40" s="125"/>
      <c r="J40" s="541"/>
      <c r="K40" s="542"/>
      <c r="L40" s="542"/>
      <c r="M40" s="543"/>
      <c r="N40" s="96"/>
      <c r="O40" s="128">
        <f t="shared" si="0"/>
      </c>
      <c r="P40" s="120">
        <f t="shared" si="1"/>
      </c>
    </row>
    <row r="41" spans="1:16" ht="12.75" customHeight="1">
      <c r="A41" s="346"/>
      <c r="B41" s="546"/>
      <c r="C41" s="547"/>
      <c r="D41" s="547"/>
      <c r="E41" s="547"/>
      <c r="F41" s="547"/>
      <c r="G41" s="547"/>
      <c r="H41" s="348"/>
      <c r="I41" s="125"/>
      <c r="J41" s="541"/>
      <c r="K41" s="542"/>
      <c r="L41" s="542"/>
      <c r="M41" s="543"/>
      <c r="N41" s="96"/>
      <c r="O41" s="128">
        <f t="shared" si="0"/>
      </c>
      <c r="P41" s="120">
        <f t="shared" si="1"/>
      </c>
    </row>
    <row r="42" spans="1:16" ht="12.75" customHeight="1">
      <c r="A42" s="346"/>
      <c r="B42" s="546"/>
      <c r="C42" s="547"/>
      <c r="D42" s="547"/>
      <c r="E42" s="547"/>
      <c r="F42" s="547"/>
      <c r="G42" s="547"/>
      <c r="H42" s="348"/>
      <c r="I42" s="125"/>
      <c r="J42" s="541"/>
      <c r="K42" s="542"/>
      <c r="L42" s="542"/>
      <c r="M42" s="543"/>
      <c r="N42" s="96"/>
      <c r="O42" s="128">
        <f t="shared" si="0"/>
      </c>
      <c r="P42" s="120">
        <f t="shared" si="1"/>
      </c>
    </row>
    <row r="43" spans="1:16" ht="12.75" customHeight="1">
      <c r="A43" s="346"/>
      <c r="B43" s="546"/>
      <c r="C43" s="547"/>
      <c r="D43" s="547"/>
      <c r="E43" s="547"/>
      <c r="F43" s="547"/>
      <c r="G43" s="547"/>
      <c r="H43" s="348"/>
      <c r="I43" s="125"/>
      <c r="J43" s="541"/>
      <c r="K43" s="542"/>
      <c r="L43" s="542"/>
      <c r="M43" s="543"/>
      <c r="N43" s="96"/>
      <c r="O43" s="128">
        <f t="shared" si="0"/>
      </c>
      <c r="P43" s="120">
        <f t="shared" si="1"/>
      </c>
    </row>
    <row r="44" spans="1:16" ht="12.75" customHeight="1">
      <c r="A44" s="346"/>
      <c r="B44" s="546"/>
      <c r="C44" s="547"/>
      <c r="D44" s="547"/>
      <c r="E44" s="547"/>
      <c r="F44" s="547"/>
      <c r="G44" s="547"/>
      <c r="H44" s="348"/>
      <c r="I44" s="125"/>
      <c r="J44" s="541"/>
      <c r="K44" s="542"/>
      <c r="L44" s="542"/>
      <c r="M44" s="543"/>
      <c r="N44" s="96"/>
      <c r="O44" s="128">
        <f t="shared" si="0"/>
      </c>
      <c r="P44" s="120">
        <f t="shared" si="1"/>
      </c>
    </row>
    <row r="45" spans="1:16" ht="12.75" customHeight="1">
      <c r="A45" s="346"/>
      <c r="B45" s="546"/>
      <c r="C45" s="547"/>
      <c r="D45" s="547"/>
      <c r="E45" s="547"/>
      <c r="F45" s="547"/>
      <c r="G45" s="547"/>
      <c r="H45" s="348"/>
      <c r="I45" s="125"/>
      <c r="J45" s="541"/>
      <c r="K45" s="542"/>
      <c r="L45" s="542"/>
      <c r="M45" s="543"/>
      <c r="N45" s="96"/>
      <c r="O45" s="128">
        <f t="shared" si="0"/>
      </c>
      <c r="P45" s="120">
        <f t="shared" si="1"/>
      </c>
    </row>
    <row r="46" spans="1:16" ht="12.75" customHeight="1">
      <c r="A46" s="346"/>
      <c r="B46" s="546"/>
      <c r="C46" s="547"/>
      <c r="D46" s="547"/>
      <c r="E46" s="547"/>
      <c r="F46" s="547"/>
      <c r="G46" s="547"/>
      <c r="H46" s="348"/>
      <c r="I46" s="125"/>
      <c r="J46" s="541"/>
      <c r="K46" s="542"/>
      <c r="L46" s="542"/>
      <c r="M46" s="543"/>
      <c r="N46" s="96"/>
      <c r="O46" s="128">
        <f t="shared" si="0"/>
      </c>
      <c r="P46" s="120">
        <f t="shared" si="1"/>
      </c>
    </row>
    <row r="47" spans="1:16" ht="12.75" customHeight="1">
      <c r="A47" s="346"/>
      <c r="B47" s="546"/>
      <c r="C47" s="547"/>
      <c r="D47" s="547"/>
      <c r="E47" s="547"/>
      <c r="F47" s="547"/>
      <c r="G47" s="547"/>
      <c r="H47" s="348"/>
      <c r="I47" s="125"/>
      <c r="J47" s="541"/>
      <c r="K47" s="542"/>
      <c r="L47" s="542"/>
      <c r="M47" s="543"/>
      <c r="N47" s="96"/>
      <c r="O47" s="128">
        <f t="shared" si="0"/>
      </c>
      <c r="P47" s="120">
        <f t="shared" si="1"/>
      </c>
    </row>
    <row r="48" spans="1:16" ht="12.75" customHeight="1">
      <c r="A48" s="346"/>
      <c r="B48" s="546"/>
      <c r="C48" s="547"/>
      <c r="D48" s="547"/>
      <c r="E48" s="547"/>
      <c r="F48" s="547"/>
      <c r="G48" s="547"/>
      <c r="H48" s="348"/>
      <c r="I48" s="125"/>
      <c r="J48" s="541"/>
      <c r="K48" s="542"/>
      <c r="L48" s="542"/>
      <c r="M48" s="543"/>
      <c r="N48" s="96"/>
      <c r="O48" s="128">
        <f t="shared" si="0"/>
      </c>
      <c r="P48" s="120">
        <f t="shared" si="1"/>
      </c>
    </row>
    <row r="49" spans="1:16" ht="12.75" customHeight="1">
      <c r="A49" s="346"/>
      <c r="B49" s="546"/>
      <c r="C49" s="547"/>
      <c r="D49" s="547"/>
      <c r="E49" s="547"/>
      <c r="F49" s="547"/>
      <c r="G49" s="547"/>
      <c r="H49" s="348"/>
      <c r="I49" s="125"/>
      <c r="J49" s="541"/>
      <c r="K49" s="542"/>
      <c r="L49" s="542"/>
      <c r="M49" s="543"/>
      <c r="N49" s="96"/>
      <c r="O49" s="128">
        <f t="shared" si="0"/>
      </c>
      <c r="P49" s="120">
        <f t="shared" si="1"/>
      </c>
    </row>
    <row r="50" spans="1:16" ht="12.75" customHeight="1">
      <c r="A50" s="346"/>
      <c r="B50" s="546"/>
      <c r="C50" s="547"/>
      <c r="D50" s="547"/>
      <c r="E50" s="547"/>
      <c r="F50" s="547"/>
      <c r="G50" s="547"/>
      <c r="H50" s="348"/>
      <c r="I50" s="125"/>
      <c r="J50" s="541"/>
      <c r="K50" s="542"/>
      <c r="L50" s="542"/>
      <c r="M50" s="543"/>
      <c r="N50" s="96"/>
      <c r="O50" s="128">
        <f t="shared" si="0"/>
      </c>
      <c r="P50" s="120">
        <f t="shared" si="1"/>
      </c>
    </row>
    <row r="51" spans="1:16" ht="12.75" customHeight="1">
      <c r="A51" s="346"/>
      <c r="B51" s="546"/>
      <c r="C51" s="547"/>
      <c r="D51" s="547"/>
      <c r="E51" s="547"/>
      <c r="F51" s="547"/>
      <c r="G51" s="547"/>
      <c r="H51" s="348"/>
      <c r="I51" s="125"/>
      <c r="J51" s="541"/>
      <c r="K51" s="542"/>
      <c r="L51" s="542"/>
      <c r="M51" s="543"/>
      <c r="N51" s="96"/>
      <c r="O51" s="128">
        <f t="shared" si="0"/>
      </c>
      <c r="P51" s="120">
        <f t="shared" si="1"/>
      </c>
    </row>
    <row r="52" spans="1:16" ht="12.75" customHeight="1">
      <c r="A52" s="346"/>
      <c r="B52" s="546"/>
      <c r="C52" s="547"/>
      <c r="D52" s="547"/>
      <c r="E52" s="547"/>
      <c r="F52" s="547"/>
      <c r="G52" s="547"/>
      <c r="H52" s="348"/>
      <c r="I52" s="125"/>
      <c r="J52" s="541"/>
      <c r="K52" s="542"/>
      <c r="L52" s="542"/>
      <c r="M52" s="543"/>
      <c r="N52" s="96"/>
      <c r="O52" s="128">
        <f t="shared" si="0"/>
      </c>
      <c r="P52" s="120">
        <f t="shared" si="1"/>
      </c>
    </row>
    <row r="53" spans="1:16" ht="12.75" customHeight="1">
      <c r="A53" s="346"/>
      <c r="B53" s="546"/>
      <c r="C53" s="547"/>
      <c r="D53" s="547"/>
      <c r="E53" s="547"/>
      <c r="F53" s="547"/>
      <c r="G53" s="547"/>
      <c r="H53" s="348"/>
      <c r="I53" s="125"/>
      <c r="J53" s="541"/>
      <c r="K53" s="542"/>
      <c r="L53" s="542"/>
      <c r="M53" s="543"/>
      <c r="N53" s="96"/>
      <c r="O53" s="128">
        <f t="shared" si="0"/>
      </c>
      <c r="P53" s="120">
        <f t="shared" si="1"/>
      </c>
    </row>
    <row r="54" spans="1:16" ht="12.75" customHeight="1">
      <c r="A54" s="346"/>
      <c r="B54" s="546"/>
      <c r="C54" s="547"/>
      <c r="D54" s="547"/>
      <c r="E54" s="547"/>
      <c r="F54" s="547"/>
      <c r="G54" s="547"/>
      <c r="H54" s="348"/>
      <c r="I54" s="125"/>
      <c r="J54" s="541"/>
      <c r="K54" s="542"/>
      <c r="L54" s="542"/>
      <c r="M54" s="543"/>
      <c r="N54" s="96"/>
      <c r="O54" s="128">
        <f t="shared" si="0"/>
      </c>
      <c r="P54" s="120">
        <f t="shared" si="1"/>
      </c>
    </row>
    <row r="55" spans="1:16" ht="12.75" customHeight="1">
      <c r="A55" s="346"/>
      <c r="B55" s="546"/>
      <c r="C55" s="547"/>
      <c r="D55" s="547"/>
      <c r="E55" s="547"/>
      <c r="F55" s="547"/>
      <c r="G55" s="547"/>
      <c r="H55" s="348"/>
      <c r="I55" s="125"/>
      <c r="J55" s="541"/>
      <c r="K55" s="542"/>
      <c r="L55" s="542"/>
      <c r="M55" s="543"/>
      <c r="N55" s="96"/>
      <c r="O55" s="128">
        <f t="shared" si="0"/>
      </c>
      <c r="P55" s="120">
        <f t="shared" si="1"/>
      </c>
    </row>
    <row r="56" spans="1:16" ht="12.75" customHeight="1">
      <c r="A56" s="346"/>
      <c r="B56" s="546"/>
      <c r="C56" s="547"/>
      <c r="D56" s="547"/>
      <c r="E56" s="547"/>
      <c r="F56" s="547"/>
      <c r="G56" s="547"/>
      <c r="H56" s="348"/>
      <c r="I56" s="125"/>
      <c r="J56" s="541"/>
      <c r="K56" s="542"/>
      <c r="L56" s="542"/>
      <c r="M56" s="543"/>
      <c r="N56" s="96"/>
      <c r="O56" s="128">
        <f t="shared" si="0"/>
      </c>
      <c r="P56" s="120">
        <f t="shared" si="1"/>
      </c>
    </row>
    <row r="57" spans="1:16" ht="12.75" customHeight="1">
      <c r="A57" s="346"/>
      <c r="B57" s="546"/>
      <c r="C57" s="547"/>
      <c r="D57" s="547"/>
      <c r="E57" s="547"/>
      <c r="F57" s="547"/>
      <c r="G57" s="547"/>
      <c r="H57" s="348"/>
      <c r="I57" s="125"/>
      <c r="J57" s="541"/>
      <c r="K57" s="542"/>
      <c r="L57" s="542"/>
      <c r="M57" s="543"/>
      <c r="N57" s="96"/>
      <c r="O57" s="128">
        <f t="shared" si="0"/>
      </c>
      <c r="P57" s="120">
        <f t="shared" si="1"/>
      </c>
    </row>
    <row r="58" spans="1:16" ht="12.75" customHeight="1">
      <c r="A58" s="346"/>
      <c r="B58" s="546"/>
      <c r="C58" s="547"/>
      <c r="D58" s="547"/>
      <c r="E58" s="547"/>
      <c r="F58" s="547"/>
      <c r="G58" s="547"/>
      <c r="H58" s="348"/>
      <c r="I58" s="125"/>
      <c r="J58" s="541"/>
      <c r="K58" s="542"/>
      <c r="L58" s="542"/>
      <c r="M58" s="543"/>
      <c r="N58" s="96"/>
      <c r="O58" s="128">
        <f t="shared" si="0"/>
      </c>
      <c r="P58" s="120">
        <f t="shared" si="1"/>
      </c>
    </row>
    <row r="59" spans="1:16" ht="12.75" customHeight="1">
      <c r="A59" s="346"/>
      <c r="B59" s="546"/>
      <c r="C59" s="547"/>
      <c r="D59" s="547"/>
      <c r="E59" s="547"/>
      <c r="F59" s="547"/>
      <c r="G59" s="547"/>
      <c r="H59" s="348"/>
      <c r="I59" s="125"/>
      <c r="J59" s="541"/>
      <c r="K59" s="542"/>
      <c r="L59" s="542"/>
      <c r="M59" s="543"/>
      <c r="N59" s="96"/>
      <c r="O59" s="128">
        <f t="shared" si="0"/>
      </c>
      <c r="P59" s="120">
        <f t="shared" si="1"/>
      </c>
    </row>
    <row r="60" spans="1:16" ht="12.75" customHeight="1">
      <c r="A60" s="346"/>
      <c r="B60" s="546"/>
      <c r="C60" s="547"/>
      <c r="D60" s="547"/>
      <c r="E60" s="547"/>
      <c r="F60" s="547"/>
      <c r="G60" s="547"/>
      <c r="H60" s="348"/>
      <c r="I60" s="125"/>
      <c r="J60" s="541"/>
      <c r="K60" s="542"/>
      <c r="L60" s="542"/>
      <c r="M60" s="543"/>
      <c r="N60" s="96"/>
      <c r="O60" s="128">
        <f t="shared" si="0"/>
      </c>
      <c r="P60" s="120">
        <f t="shared" si="1"/>
      </c>
    </row>
    <row r="61" spans="1:16" ht="12.75" customHeight="1">
      <c r="A61" s="346"/>
      <c r="B61" s="546"/>
      <c r="C61" s="547"/>
      <c r="D61" s="547"/>
      <c r="E61" s="547"/>
      <c r="F61" s="547"/>
      <c r="G61" s="547"/>
      <c r="H61" s="348"/>
      <c r="I61" s="125"/>
      <c r="J61" s="556"/>
      <c r="K61" s="542"/>
      <c r="L61" s="542"/>
      <c r="M61" s="543"/>
      <c r="N61" s="96"/>
      <c r="O61" s="128">
        <f t="shared" si="0"/>
      </c>
      <c r="P61" s="120">
        <f t="shared" si="1"/>
      </c>
    </row>
    <row r="62" spans="1:16" ht="12.75" customHeight="1">
      <c r="A62" s="346"/>
      <c r="B62" s="546"/>
      <c r="C62" s="547"/>
      <c r="D62" s="547"/>
      <c r="E62" s="547"/>
      <c r="F62" s="547"/>
      <c r="G62" s="547"/>
      <c r="H62" s="348"/>
      <c r="I62" s="125"/>
      <c r="J62" s="557"/>
      <c r="K62" s="558"/>
      <c r="L62" s="558"/>
      <c r="M62" s="559"/>
      <c r="N62" s="96"/>
      <c r="O62" s="128">
        <f t="shared" si="0"/>
      </c>
      <c r="P62" s="120">
        <f t="shared" si="1"/>
      </c>
    </row>
    <row r="63" spans="1:16" ht="12.75" customHeight="1">
      <c r="A63" s="295"/>
      <c r="B63" s="548" t="s">
        <v>349</v>
      </c>
      <c r="C63" s="478"/>
      <c r="D63" s="478"/>
      <c r="E63" s="478"/>
      <c r="F63" s="478"/>
      <c r="G63" s="478"/>
      <c r="H63" s="478"/>
      <c r="I63" s="549"/>
      <c r="J63" s="560">
        <f>SUM(J10:M62)</f>
        <v>0</v>
      </c>
      <c r="K63" s="561"/>
      <c r="L63" s="561"/>
      <c r="M63" s="562"/>
      <c r="N63" s="257" t="s">
        <v>360</v>
      </c>
      <c r="O63" s="128">
        <f>SUM(O12:O62)</f>
        <v>0</v>
      </c>
      <c r="P63" s="119">
        <f>SUM(P12:P62)</f>
        <v>0</v>
      </c>
    </row>
  </sheetData>
  <sheetProtection password="9DBB" sheet="1" selectLockedCells="1"/>
  <mergeCells count="60">
    <mergeCell ref="B12:G62"/>
    <mergeCell ref="J16:M16"/>
    <mergeCell ref="J17:M17"/>
    <mergeCell ref="J25:M25"/>
    <mergeCell ref="J26:M26"/>
    <mergeCell ref="J27:M27"/>
    <mergeCell ref="J12:M12"/>
    <mergeCell ref="J45:M45"/>
    <mergeCell ref="J41:M41"/>
    <mergeCell ref="J42:M42"/>
    <mergeCell ref="B8:I8"/>
    <mergeCell ref="B9:I9"/>
    <mergeCell ref="B10:I10"/>
    <mergeCell ref="J10:M10"/>
    <mergeCell ref="B11:I11"/>
    <mergeCell ref="J11:M11"/>
    <mergeCell ref="J13:M13"/>
    <mergeCell ref="J14:M14"/>
    <mergeCell ref="J31:M31"/>
    <mergeCell ref="J32:M32"/>
    <mergeCell ref="J33:M33"/>
    <mergeCell ref="J34:M34"/>
    <mergeCell ref="J24:M24"/>
    <mergeCell ref="J38:M38"/>
    <mergeCell ref="J29:M29"/>
    <mergeCell ref="J30:M30"/>
    <mergeCell ref="J39:M39"/>
    <mergeCell ref="J43:M43"/>
    <mergeCell ref="J44:M44"/>
    <mergeCell ref="J40:M40"/>
    <mergeCell ref="J61:M61"/>
    <mergeCell ref="J18:M18"/>
    <mergeCell ref="J21:M21"/>
    <mergeCell ref="J22:M22"/>
    <mergeCell ref="J19:M19"/>
    <mergeCell ref="J20:M20"/>
    <mergeCell ref="J28:M28"/>
    <mergeCell ref="J35:M35"/>
    <mergeCell ref="J36:M36"/>
    <mergeCell ref="J37:M37"/>
    <mergeCell ref="J49:M49"/>
    <mergeCell ref="J46:M46"/>
    <mergeCell ref="J51:M51"/>
    <mergeCell ref="J23:M23"/>
    <mergeCell ref="B63:I63"/>
    <mergeCell ref="J63:M63"/>
    <mergeCell ref="J57:M57"/>
    <mergeCell ref="J58:M58"/>
    <mergeCell ref="J59:M59"/>
    <mergeCell ref="J60:M60"/>
    <mergeCell ref="J50:M50"/>
    <mergeCell ref="J62:M62"/>
    <mergeCell ref="J52:M52"/>
    <mergeCell ref="J15:M15"/>
    <mergeCell ref="J53:M53"/>
    <mergeCell ref="J54:M54"/>
    <mergeCell ref="J55:M55"/>
    <mergeCell ref="J56:M56"/>
    <mergeCell ref="J47:M47"/>
    <mergeCell ref="J48:M48"/>
  </mergeCells>
  <printOptions horizontalCentered="1" verticalCentered="1"/>
  <pageMargins left="0" right="0" top="0" bottom="0" header="0.31" footer="0.5"/>
  <pageSetup firstPageNumber="0" useFirstPageNumber="1" fitToHeight="1" fitToWidth="1" orientation="portrait" scale="9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VOUCHER FORM</dc:title>
  <dc:subject/>
  <dc:creator>Texas Comptroller of Public Accounts</dc:creator>
  <cp:keywords/>
  <dc:description/>
  <cp:lastModifiedBy>Diana Moreno</cp:lastModifiedBy>
  <cp:lastPrinted>2014-04-11T16:59:45Z</cp:lastPrinted>
  <dcterms:created xsi:type="dcterms:W3CDTF">1998-08-14T13:32:17Z</dcterms:created>
  <dcterms:modified xsi:type="dcterms:W3CDTF">2015-10-12T14:04:05Z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